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'стр.4-7'!$A$1:$E$162</definedName>
  </definedNames>
  <calcPr fullCalcOnLoad="1"/>
</workbook>
</file>

<file path=xl/sharedStrings.xml><?xml version="1.0" encoding="utf-8"?>
<sst xmlns="http://schemas.openxmlformats.org/spreadsheetml/2006/main" count="308" uniqueCount="188">
  <si>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</si>
  <si>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</si>
  <si>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</si>
  <si>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</si>
  <si>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</si>
  <si>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</si>
  <si>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</si>
  <si>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</si>
  <si>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</si>
  <si>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</si>
  <si>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</si>
  <si>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</si>
  <si>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</si>
  <si>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</si>
  <si>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</si>
  <si>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</si>
  <si>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</si>
  <si>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</si>
  <si>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</si>
  <si>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</si>
  <si>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</si>
  <si>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</si>
  <si>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</si>
  <si>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</si>
  <si>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</si>
  <si>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</si>
  <si>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</si>
  <si>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</si>
  <si>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</si>
  <si>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</si>
  <si>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</si>
  <si>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</si>
  <si>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</si>
  <si>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</si>
  <si>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</si>
  <si>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</si>
  <si>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</si>
  <si>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</si>
  <si>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</si>
  <si>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</si>
  <si>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</si>
  <si>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</si>
  <si>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</si>
  <si>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</si>
  <si>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</si>
  <si>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</si>
  <si>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</si>
  <si>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</si>
  <si>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</si>
  <si>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</si>
  <si>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</si>
  <si>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</si>
  <si>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</si>
  <si>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</si>
  <si>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</si>
  <si>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</si>
  <si>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</si>
  <si>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</si>
  <si>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</si>
  <si>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</si>
  <si>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</si>
  <si>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</si>
  <si>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</si>
  <si>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</si>
  <si>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</si>
  <si>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</si>
  <si>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</si>
  <si>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</si>
  <si>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</si>
  <si>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</si>
  <si>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</si>
  <si>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</si>
  <si>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</si>
  <si>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</si>
  <si>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</si>
  <si>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</si>
  <si>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</si>
  <si>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</si>
  <si>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</si>
  <si>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</si>
  <si>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</si>
  <si>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</si>
  <si>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</si>
  <si>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</si>
  <si>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</si>
  <si>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</si>
  <si>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</si>
  <si>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</si>
  <si>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</si>
  <si>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</si>
  <si>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</si>
  <si>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</si>
  <si>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</si>
  <si>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</si>
  <si>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</si>
  <si>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</si>
  <si>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</si>
  <si>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</si>
  <si>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</si>
  <si>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</si>
  <si>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</si>
  <si>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</si>
  <si>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</si>
  <si>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</si>
  <si>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</si>
  <si>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</si>
  <si>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</si>
  <si>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</si>
  <si>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</si>
  <si>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</si>
  <si>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</si>
  <si>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</si>
  <si>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</si>
  <si>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</si>
  <si>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</si>
  <si>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</si>
  <si>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</si>
  <si>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</si>
  <si>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</si>
  <si>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</si>
  <si>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</si>
  <si>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</si>
  <si>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</si>
  <si>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</si>
  <si>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</si>
  <si>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</si>
  <si>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</si>
  <si>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</si>
  <si>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</si>
  <si>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</si>
  <si>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</si>
  <si>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</si>
  <si>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</si>
  <si>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</si>
  <si>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</si>
  <si>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</si>
  <si>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</si>
  <si>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</si>
  <si>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</si>
  <si>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…</t>
  </si>
  <si>
    <t>05.01.612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</si>
  <si>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</si>
  <si>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</si>
  <si>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</si>
  <si>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</si>
  <si>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</si>
  <si>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</si>
  <si>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</si>
  <si>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</si>
  <si>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</si>
  <si>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</si>
  <si>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</si>
  <si>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Исполнитель</t>
  </si>
  <si>
    <t>05.10.612</t>
  </si>
  <si>
    <t>Начальник Управления образования города Пензы</t>
  </si>
  <si>
    <t>Ю.А. Голодяев</t>
  </si>
  <si>
    <t>23995126</t>
  </si>
  <si>
    <t>Муниципальное бюджетное общеобразовательное учреждение "Средняя общеобразовательная школа № 7 г.Пензы"</t>
  </si>
  <si>
    <t>5836100374/583601001</t>
  </si>
  <si>
    <t>440052, г.Пенза, ул.Гоголя, д.31</t>
  </si>
  <si>
    <t>1. Формирование общей культуры личности, на основе усвоения обязательного минимума содержания общеобразовательных программ. 2. Создание условий для гармонично развитой личности. 3.Формирование здорового образа жизни. 4. Обеспечение непрерывногоначального общего, основного общего и среднего общего образования.</t>
  </si>
  <si>
    <t>Образование, воспитание и развитие.</t>
  </si>
  <si>
    <t>Иванова Н.В.</t>
  </si>
  <si>
    <t>тел.  32-03-93</t>
  </si>
  <si>
    <t>Исполнение государственныз полномочий по  осуществлению единовременной выплаты молодым специалистам (педагогическим работникам) муниципальных общеобразователдьных учреждений Пензенской области</t>
  </si>
  <si>
    <t>Благодерова А.А.</t>
  </si>
  <si>
    <t>возмещение коммунальных услуг</t>
  </si>
  <si>
    <t xml:space="preserve">Субсидии бюджетным учреждениям на иные цели </t>
  </si>
  <si>
    <t>15</t>
  </si>
  <si>
    <t>Управление образования города Пензы</t>
  </si>
  <si>
    <t>ГРР (группа раннего развития), курсы английского языка для начиниающих, курсы подготовки к ЕГЭ, фитнес</t>
  </si>
  <si>
    <t>дополнительные образовательные услуги</t>
  </si>
  <si>
    <t>организация питания в пришкольном лагере (софинансирование расходов)</t>
  </si>
  <si>
    <t>05.01.611</t>
  </si>
  <si>
    <t>Создание условий для предоставления общедоступного и бесплатного общего образования</t>
  </si>
  <si>
    <t>05.10.611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</si>
  <si>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</si>
  <si>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Обеспечение обучающихся 1-11 классов горячим питанием</t>
  </si>
  <si>
    <t>Организация питания детей в озжоровительных лагерях с дневным пребыванием детей в каникулярное время</t>
  </si>
  <si>
    <t>аренда</t>
  </si>
  <si>
    <t>Ведомственная целевая программа "Совершенствование организации питания детей в общеобразовательных учреждениях (в том числе в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t>
  </si>
  <si>
    <t>Субсидии на организацию отдыха детей в оздоровительных лагерях с дневным пребыванием в каникулярное время</t>
  </si>
  <si>
    <t>Мероприятия по выполнению наказов избирателей, поступивших депутатам Пензенской городской Думы по учреждениям образования</t>
  </si>
  <si>
    <t xml:space="preserve">Мероприятия по выполнению наказов избирателей, поступивших депутатам Пензенской городской Думы </t>
  </si>
  <si>
    <t>30</t>
  </si>
  <si>
    <t>июня</t>
  </si>
  <si>
    <t>30.06.15</t>
  </si>
  <si>
    <t>Приведение зданий, сооружений и территории учреждений общего и дополнительного образования в соответствие с современными требованиями и нормами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</si>
</sst>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u val="single"/>
      <sz val="10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13" xfId="52" applyFont="1" applyBorder="1" applyAlignment="1">
      <alignment vertical="top" wrapText="1"/>
      <protection/>
    </xf>
    <xf numFmtId="0" fontId="6" fillId="0" borderId="13" xfId="52" applyFont="1" applyBorder="1" applyAlignment="1">
      <alignment vertical="top"/>
      <protection/>
    </xf>
    <xf numFmtId="0" fontId="7" fillId="0" borderId="13" xfId="52" applyFont="1" applyBorder="1" applyAlignment="1">
      <alignment vertical="top" wrapText="1"/>
      <protection/>
    </xf>
    <xf numFmtId="0" fontId="6" fillId="0" borderId="14" xfId="52" applyFont="1" applyBorder="1" applyAlignment="1">
      <alignment vertical="top" wrapText="1"/>
      <protection/>
    </xf>
    <xf numFmtId="0" fontId="7" fillId="33" borderId="13" xfId="52" applyFont="1" applyFill="1" applyBorder="1" applyAlignment="1">
      <alignment vertical="top" wrapText="1"/>
      <protection/>
    </xf>
    <xf numFmtId="0" fontId="6" fillId="33" borderId="13" xfId="52" applyFont="1" applyFill="1" applyBorder="1" applyAlignment="1">
      <alignment vertical="top" wrapText="1"/>
      <protection/>
    </xf>
    <xf numFmtId="0" fontId="5" fillId="34" borderId="15" xfId="0" applyFont="1" applyFill="1" applyBorder="1" applyAlignment="1">
      <alignment vertical="top" wrapText="1"/>
    </xf>
    <xf numFmtId="0" fontId="6" fillId="12" borderId="13" xfId="52" applyFont="1" applyFill="1" applyBorder="1" applyAlignment="1">
      <alignment vertical="top" wrapText="1"/>
      <protection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6" fillId="0" borderId="16" xfId="52" applyFont="1" applyBorder="1" applyAlignment="1">
      <alignment horizontal="center" vertical="top" wrapText="1"/>
      <protection/>
    </xf>
    <xf numFmtId="0" fontId="6" fillId="0" borderId="17" xfId="52" applyFont="1" applyBorder="1" applyAlignment="1">
      <alignment horizontal="center" vertical="top" wrapText="1"/>
      <protection/>
    </xf>
    <xf numFmtId="4" fontId="6" fillId="0" borderId="18" xfId="52" applyNumberFormat="1" applyFont="1" applyBorder="1" applyAlignment="1">
      <alignment horizontal="center" vertical="top" wrapText="1"/>
      <protection/>
    </xf>
    <xf numFmtId="0" fontId="10" fillId="0" borderId="15" xfId="52" applyFont="1" applyBorder="1" applyAlignment="1">
      <alignment vertical="top" wrapText="1"/>
      <protection/>
    </xf>
    <xf numFmtId="0" fontId="6" fillId="0" borderId="15" xfId="52" applyFont="1" applyBorder="1" applyAlignment="1">
      <alignment horizontal="center" vertical="top" wrapText="1"/>
      <protection/>
    </xf>
    <xf numFmtId="4" fontId="6" fillId="0" borderId="19" xfId="52" applyNumberFormat="1" applyFont="1" applyBorder="1" applyAlignment="1">
      <alignment horizontal="right" vertical="top" wrapText="1"/>
      <protection/>
    </xf>
    <xf numFmtId="4" fontId="11" fillId="0" borderId="19" xfId="52" applyNumberFormat="1" applyFont="1" applyBorder="1" applyAlignment="1">
      <alignment horizontal="right" vertical="top" wrapText="1"/>
      <protection/>
    </xf>
    <xf numFmtId="4" fontId="6" fillId="0" borderId="19" xfId="52" applyNumberFormat="1" applyFont="1" applyBorder="1" applyAlignment="1">
      <alignment vertical="top" wrapText="1"/>
      <protection/>
    </xf>
    <xf numFmtId="4" fontId="0" fillId="0" borderId="0" xfId="0" applyNumberFormat="1" applyFont="1" applyFill="1" applyAlignment="1">
      <alignment vertical="top"/>
    </xf>
    <xf numFmtId="0" fontId="6" fillId="12" borderId="15" xfId="52" applyFont="1" applyFill="1" applyBorder="1" applyAlignment="1">
      <alignment horizontal="center" vertical="top" wrapText="1"/>
      <protection/>
    </xf>
    <xf numFmtId="0" fontId="10" fillId="12" borderId="15" xfId="52" applyFont="1" applyFill="1" applyBorder="1" applyAlignment="1">
      <alignment vertical="top" wrapText="1"/>
      <protection/>
    </xf>
    <xf numFmtId="4" fontId="11" fillId="12" borderId="19" xfId="52" applyNumberFormat="1" applyFont="1" applyFill="1" applyBorder="1" applyAlignment="1">
      <alignment horizontal="right" vertical="top" wrapText="1"/>
      <protection/>
    </xf>
    <xf numFmtId="0" fontId="0" fillId="35" borderId="0" xfId="0" applyFont="1" applyFill="1" applyAlignment="1">
      <alignment vertical="top"/>
    </xf>
    <xf numFmtId="0" fontId="7" fillId="0" borderId="15" xfId="52" applyFont="1" applyBorder="1" applyAlignment="1">
      <alignment horizontal="center" vertical="top" wrapText="1"/>
      <protection/>
    </xf>
    <xf numFmtId="4" fontId="12" fillId="0" borderId="19" xfId="52" applyNumberFormat="1" applyFont="1" applyBorder="1" applyAlignment="1">
      <alignment horizontal="right" vertical="top" wrapText="1"/>
      <protection/>
    </xf>
    <xf numFmtId="0" fontId="10" fillId="0" borderId="15" xfId="52" applyFont="1" applyBorder="1" applyAlignment="1">
      <alignment vertical="top"/>
      <protection/>
    </xf>
    <xf numFmtId="0" fontId="6" fillId="0" borderId="15" xfId="52" applyFont="1" applyBorder="1" applyAlignment="1">
      <alignment vertical="top" wrapText="1"/>
      <protection/>
    </xf>
    <xf numFmtId="4" fontId="8" fillId="0" borderId="19" xfId="52" applyNumberFormat="1" applyFont="1" applyBorder="1" applyAlignment="1">
      <alignment vertical="top" wrapText="1"/>
      <protection/>
    </xf>
    <xf numFmtId="4" fontId="8" fillId="0" borderId="19" xfId="52" applyNumberFormat="1" applyFont="1" applyBorder="1" applyAlignment="1">
      <alignment horizontal="right" vertical="top" wrapText="1"/>
      <protection/>
    </xf>
    <xf numFmtId="4" fontId="9" fillId="0" borderId="19" xfId="52" applyNumberFormat="1" applyFont="1" applyBorder="1" applyAlignment="1">
      <alignment horizontal="right" vertical="top" wrapText="1"/>
      <protection/>
    </xf>
    <xf numFmtId="0" fontId="10" fillId="33" borderId="15" xfId="52" applyFont="1" applyFill="1" applyBorder="1" applyAlignment="1">
      <alignment vertical="top"/>
      <protection/>
    </xf>
    <xf numFmtId="0" fontId="10" fillId="33" borderId="15" xfId="52" applyFont="1" applyFill="1" applyBorder="1" applyAlignment="1">
      <alignment vertical="top" wrapText="1"/>
      <protection/>
    </xf>
    <xf numFmtId="0" fontId="6" fillId="33" borderId="15" xfId="52" applyFont="1" applyFill="1" applyBorder="1" applyAlignment="1">
      <alignment horizontal="center" vertical="top" wrapText="1"/>
      <protection/>
    </xf>
    <xf numFmtId="0" fontId="7" fillId="33" borderId="15" xfId="52" applyFont="1" applyFill="1" applyBorder="1" applyAlignment="1">
      <alignment horizontal="center" vertical="top" wrapText="1"/>
      <protection/>
    </xf>
    <xf numFmtId="4" fontId="13" fillId="33" borderId="19" xfId="52" applyNumberFormat="1" applyFont="1" applyFill="1" applyBorder="1" applyAlignment="1">
      <alignment horizontal="right" vertical="top" wrapText="1"/>
      <protection/>
    </xf>
    <xf numFmtId="0" fontId="0" fillId="33" borderId="0" xfId="0" applyFont="1" applyFill="1" applyAlignment="1">
      <alignment vertical="top"/>
    </xf>
    <xf numFmtId="4" fontId="8" fillId="33" borderId="19" xfId="52" applyNumberFormat="1" applyFont="1" applyFill="1" applyBorder="1" applyAlignment="1">
      <alignment horizontal="right" vertical="top" wrapText="1"/>
      <protection/>
    </xf>
    <xf numFmtId="4" fontId="8" fillId="33" borderId="19" xfId="52" applyNumberFormat="1" applyFont="1" applyFill="1" applyBorder="1" applyAlignment="1">
      <alignment vertical="top" wrapText="1"/>
      <protection/>
    </xf>
    <xf numFmtId="4" fontId="12" fillId="33" borderId="19" xfId="52" applyNumberFormat="1" applyFont="1" applyFill="1" applyBorder="1" applyAlignment="1">
      <alignment horizontal="right" vertical="top" wrapText="1"/>
      <protection/>
    </xf>
    <xf numFmtId="4" fontId="12" fillId="12" borderId="19" xfId="52" applyNumberFormat="1" applyFont="1" applyFill="1" applyBorder="1" applyAlignment="1">
      <alignment horizontal="right" vertical="top" wrapText="1"/>
      <protection/>
    </xf>
    <xf numFmtId="0" fontId="10" fillId="0" borderId="20" xfId="52" applyFont="1" applyBorder="1" applyAlignment="1">
      <alignment vertical="top" wrapText="1"/>
      <protection/>
    </xf>
    <xf numFmtId="0" fontId="6" fillId="0" borderId="20" xfId="52" applyFont="1" applyBorder="1" applyAlignment="1">
      <alignment horizontal="center" vertical="top" wrapText="1"/>
      <protection/>
    </xf>
    <xf numFmtId="4" fontId="6" fillId="0" borderId="21" xfId="52" applyNumberFormat="1" applyFont="1" applyBorder="1" applyAlignment="1">
      <alignment vertical="top" wrapText="1"/>
      <protection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5" fillId="0" borderId="22" xfId="0" applyFont="1" applyBorder="1" applyAlignment="1">
      <alignment vertical="top"/>
    </xf>
    <xf numFmtId="4" fontId="14" fillId="0" borderId="0" xfId="0" applyNumberFormat="1" applyFont="1" applyAlignment="1">
      <alignment vertical="top"/>
    </xf>
    <xf numFmtId="0" fontId="14" fillId="0" borderId="22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Fill="1" applyBorder="1" applyAlignment="1">
      <alignment vertical="top"/>
    </xf>
    <xf numFmtId="4" fontId="0" fillId="0" borderId="0" xfId="0" applyNumberFormat="1" applyFont="1" applyAlignment="1">
      <alignment vertical="top"/>
    </xf>
    <xf numFmtId="4" fontId="12" fillId="0" borderId="19" xfId="52" applyNumberFormat="1" applyFont="1" applyBorder="1" applyAlignment="1">
      <alignment vertical="top" wrapText="1"/>
      <protection/>
    </xf>
    <xf numFmtId="0" fontId="6" fillId="12" borderId="23" xfId="52" applyFont="1" applyFill="1" applyBorder="1" applyAlignment="1">
      <alignment vertical="top" wrapText="1"/>
      <protection/>
    </xf>
    <xf numFmtId="0" fontId="6" fillId="12" borderId="15" xfId="52" applyFont="1" applyFill="1" applyBorder="1" applyAlignment="1">
      <alignment vertical="top"/>
      <protection/>
    </xf>
    <xf numFmtId="4" fontId="12" fillId="12" borderId="19" xfId="52" applyNumberFormat="1" applyFont="1" applyFill="1" applyBorder="1" applyAlignment="1">
      <alignment vertical="top" wrapText="1"/>
      <protection/>
    </xf>
    <xf numFmtId="0" fontId="6" fillId="0" borderId="23" xfId="52" applyFont="1" applyBorder="1" applyAlignment="1">
      <alignment vertical="top" wrapText="1"/>
      <protection/>
    </xf>
    <xf numFmtId="0" fontId="16" fillId="0" borderId="15" xfId="52" applyFont="1" applyBorder="1" applyAlignment="1">
      <alignment vertical="top" wrapText="1"/>
      <protection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4" fontId="1" fillId="0" borderId="11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26" xfId="0" applyNumberFormat="1" applyFont="1" applyBorder="1" applyAlignment="1">
      <alignment horizontal="center" vertical="top"/>
    </xf>
    <xf numFmtId="4" fontId="4" fillId="0" borderId="27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center" vertical="top"/>
    </xf>
    <xf numFmtId="4" fontId="1" fillId="0" borderId="27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top"/>
    </xf>
    <xf numFmtId="4" fontId="4" fillId="0" borderId="24" xfId="0" applyNumberFormat="1" applyFont="1" applyBorder="1" applyAlignment="1">
      <alignment horizontal="center" vertical="top"/>
    </xf>
    <xf numFmtId="4" fontId="4" fillId="0" borderId="2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0" xfId="52" applyFont="1" applyAlignment="1">
      <alignment vertical="top" wrapText="1"/>
      <protection/>
    </xf>
    <xf numFmtId="0" fontId="9" fillId="0" borderId="0" xfId="52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vertical="top" wrapText="1"/>
      <protection/>
    </xf>
    <xf numFmtId="4" fontId="6" fillId="0" borderId="0" xfId="52" applyNumberFormat="1" applyFont="1" applyAlignment="1">
      <alignment vertical="top" wrapText="1"/>
      <protection/>
    </xf>
    <xf numFmtId="4" fontId="6" fillId="0" borderId="0" xfId="52" applyNumberFormat="1" applyFont="1" applyBorder="1" applyAlignment="1">
      <alignment vertical="top" wrapText="1"/>
      <protection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14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tabSelected="1" view="pageBreakPreview" zoomScaleSheetLayoutView="100" zoomScalePageLayoutView="0" workbookViewId="0" topLeftCell="A13">
      <selection activeCell="CO21" sqref="CO21:DD21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121" t="s">
        <v>16</v>
      </c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</row>
    <row r="9" spans="57:108" ht="15">
      <c r="BE9" s="122" t="s">
        <v>154</v>
      </c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</row>
    <row r="10" spans="57:108" s="2" customFormat="1" ht="12">
      <c r="BE10" s="126" t="s">
        <v>42</v>
      </c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</row>
    <row r="11" spans="57:108" ht="15"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19" t="s">
        <v>155</v>
      </c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</row>
    <row r="12" spans="57:108" s="2" customFormat="1" ht="12">
      <c r="BE12" s="118" t="s">
        <v>14</v>
      </c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 t="s">
        <v>15</v>
      </c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</row>
    <row r="13" spans="65:99" ht="15">
      <c r="BM13" s="11" t="s">
        <v>2</v>
      </c>
      <c r="BN13" s="120"/>
      <c r="BO13" s="120"/>
      <c r="BP13" s="120"/>
      <c r="BQ13" s="120"/>
      <c r="BR13" s="1" t="s">
        <v>2</v>
      </c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4">
        <v>20</v>
      </c>
      <c r="CN13" s="124"/>
      <c r="CO13" s="124"/>
      <c r="CP13" s="124"/>
      <c r="CQ13" s="125" t="s">
        <v>168</v>
      </c>
      <c r="CR13" s="125"/>
      <c r="CS13" s="125"/>
      <c r="CT13" s="125"/>
      <c r="CU13" s="1" t="s">
        <v>3</v>
      </c>
    </row>
    <row r="14" ht="15">
      <c r="CY14" s="8"/>
    </row>
    <row r="15" spans="1:108" ht="16.5">
      <c r="A15" s="111" t="s">
        <v>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112" t="s">
        <v>168</v>
      </c>
      <c r="BC16" s="112"/>
      <c r="BD16" s="112"/>
      <c r="BE16" s="112"/>
      <c r="BF16" s="12" t="s">
        <v>5</v>
      </c>
    </row>
    <row r="18" spans="93:108" ht="15">
      <c r="CO18" s="119" t="s">
        <v>17</v>
      </c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</row>
    <row r="19" spans="91:108" ht="15" customHeight="1">
      <c r="CM19" s="11" t="s">
        <v>43</v>
      </c>
      <c r="CO19" s="101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3"/>
    </row>
    <row r="20" spans="36:108" ht="15" customHeight="1">
      <c r="AJ20" s="3"/>
      <c r="AK20" s="4" t="s">
        <v>2</v>
      </c>
      <c r="AL20" s="117" t="s">
        <v>184</v>
      </c>
      <c r="AM20" s="117"/>
      <c r="AN20" s="117"/>
      <c r="AO20" s="117"/>
      <c r="AP20" s="3" t="s">
        <v>2</v>
      </c>
      <c r="AQ20" s="3"/>
      <c r="AR20" s="3"/>
      <c r="AS20" s="117" t="s">
        <v>185</v>
      </c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07">
        <v>20</v>
      </c>
      <c r="BL20" s="107"/>
      <c r="BM20" s="107"/>
      <c r="BN20" s="107"/>
      <c r="BO20" s="108" t="s">
        <v>168</v>
      </c>
      <c r="BP20" s="108"/>
      <c r="BQ20" s="108"/>
      <c r="BR20" s="108"/>
      <c r="BS20" s="3" t="s">
        <v>3</v>
      </c>
      <c r="BT20" s="3"/>
      <c r="BU20" s="3"/>
      <c r="BY20" s="17"/>
      <c r="CM20" s="11" t="s">
        <v>18</v>
      </c>
      <c r="CO20" s="101" t="s">
        <v>186</v>
      </c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3"/>
    </row>
    <row r="21" spans="77:108" ht="15" customHeight="1">
      <c r="BY21" s="17"/>
      <c r="BZ21" s="17"/>
      <c r="CM21" s="11"/>
      <c r="CO21" s="101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3"/>
    </row>
    <row r="22" spans="77:108" ht="15" customHeight="1">
      <c r="BY22" s="17"/>
      <c r="BZ22" s="17"/>
      <c r="CM22" s="11"/>
      <c r="CO22" s="101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22.5" customHeight="1">
      <c r="A23" s="5" t="s">
        <v>113</v>
      </c>
      <c r="AH23" s="110" t="s">
        <v>157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8"/>
      <c r="BY23" s="17"/>
      <c r="CM23" s="11" t="s">
        <v>19</v>
      </c>
      <c r="CO23" s="101" t="s">
        <v>156</v>
      </c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3"/>
    </row>
    <row r="24" spans="1:108" ht="1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8"/>
      <c r="BY24" s="17"/>
      <c r="BZ24" s="17"/>
      <c r="CM24" s="38"/>
      <c r="CO24" s="101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3"/>
    </row>
    <row r="25" spans="1:108" ht="21" customHeight="1">
      <c r="A25" s="5" t="s">
        <v>109</v>
      </c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8"/>
      <c r="BY25" s="17"/>
      <c r="BZ25" s="17"/>
      <c r="CM25" s="38"/>
      <c r="CO25" s="101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3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14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6"/>
    </row>
    <row r="27" spans="1:108" s="23" customFormat="1" ht="21" customHeight="1">
      <c r="A27" s="23" t="s">
        <v>63</v>
      </c>
      <c r="AH27" s="113" t="s">
        <v>158</v>
      </c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24"/>
      <c r="CM27" s="39"/>
      <c r="CO27" s="104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6"/>
    </row>
    <row r="28" spans="1:108" s="23" customFormat="1" ht="21" customHeight="1">
      <c r="A28" s="25" t="s">
        <v>21</v>
      </c>
      <c r="CM28" s="40" t="s">
        <v>20</v>
      </c>
      <c r="CO28" s="104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6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09" t="s">
        <v>169</v>
      </c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110" t="s">
        <v>159</v>
      </c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00" t="s">
        <v>127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62.25" customHeight="1">
      <c r="A40" s="99" t="s">
        <v>160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</row>
    <row r="41" spans="1:108" ht="15" customHeight="1">
      <c r="A41" s="26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23.25" customHeight="1">
      <c r="A42" s="99" t="s">
        <v>161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</row>
    <row r="43" spans="1:108" ht="15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5.25" customHeight="1">
      <c r="A44" s="99" t="s">
        <v>170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</row>
    <row r="45" ht="3" customHeight="1" hidden="1"/>
  </sheetData>
  <sheetProtection/>
  <mergeCells count="36">
    <mergeCell ref="BE8:DD8"/>
    <mergeCell ref="BE9:DD9"/>
    <mergeCell ref="BE11:BX11"/>
    <mergeCell ref="BE12:BX12"/>
    <mergeCell ref="BY11:DD11"/>
    <mergeCell ref="BU13:CL13"/>
    <mergeCell ref="CM13:CP13"/>
    <mergeCell ref="CQ13:CT13"/>
    <mergeCell ref="BE10:DD10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7">
      <selection activeCell="BU11" sqref="BU11:DD11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55" t="s">
        <v>118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</row>
    <row r="3" ht="7.5" customHeight="1"/>
    <row r="4" spans="1:108" ht="15">
      <c r="A4" s="156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8"/>
      <c r="BU4" s="156" t="s">
        <v>6</v>
      </c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8"/>
    </row>
    <row r="5" spans="1:108" s="3" customFormat="1" ht="15" customHeight="1">
      <c r="A5" s="31"/>
      <c r="B5" s="143" t="s">
        <v>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4"/>
      <c r="BU5" s="137">
        <f>BU7+BU13</f>
        <v>25820854.769999996</v>
      </c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9"/>
    </row>
    <row r="6" spans="1:108" ht="15">
      <c r="A6" s="10"/>
      <c r="B6" s="145" t="s">
        <v>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6"/>
      <c r="BU6" s="140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2"/>
    </row>
    <row r="7" spans="1:108" ht="30" customHeight="1">
      <c r="A7" s="32"/>
      <c r="B7" s="130" t="s">
        <v>119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1"/>
      <c r="BU7" s="140">
        <f>BU9+BU11</f>
        <v>16786903.74</v>
      </c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2"/>
    </row>
    <row r="8" spans="1:108" ht="15">
      <c r="A8" s="10"/>
      <c r="B8" s="132" t="s">
        <v>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3"/>
      <c r="BU8" s="140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2"/>
    </row>
    <row r="9" spans="1:108" ht="45" customHeight="1">
      <c r="A9" s="32"/>
      <c r="B9" s="130" t="s">
        <v>128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1"/>
      <c r="BU9" s="134">
        <v>16786903.74</v>
      </c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6"/>
    </row>
    <row r="10" spans="1:108" ht="45.75" customHeight="1">
      <c r="A10" s="32"/>
      <c r="B10" s="130" t="s">
        <v>120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1"/>
      <c r="BU10" s="134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6"/>
    </row>
    <row r="11" spans="1:108" ht="45" customHeight="1">
      <c r="A11" s="32"/>
      <c r="B11" s="130" t="s">
        <v>121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1"/>
      <c r="BU11" s="134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6"/>
    </row>
    <row r="12" spans="1:108" ht="30" customHeight="1">
      <c r="A12" s="32"/>
      <c r="B12" s="130" t="s">
        <v>122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1"/>
      <c r="BU12" s="134">
        <v>7975680.11</v>
      </c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6"/>
    </row>
    <row r="13" spans="1:108" ht="30" customHeight="1">
      <c r="A13" s="32"/>
      <c r="B13" s="130" t="s">
        <v>123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1"/>
      <c r="BU13" s="134">
        <v>9033951.03</v>
      </c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6"/>
    </row>
    <row r="14" spans="1:108" ht="15">
      <c r="A14" s="33"/>
      <c r="B14" s="132" t="s">
        <v>8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3"/>
      <c r="BU14" s="134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6"/>
    </row>
    <row r="15" spans="1:108" ht="30" customHeight="1">
      <c r="A15" s="32"/>
      <c r="B15" s="130" t="s">
        <v>27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1"/>
      <c r="BU15" s="134">
        <v>1881774.31</v>
      </c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6"/>
    </row>
    <row r="16" spans="1:108" ht="15">
      <c r="A16" s="32"/>
      <c r="B16" s="130" t="s">
        <v>28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1"/>
      <c r="BU16" s="134">
        <v>826914.68</v>
      </c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6"/>
    </row>
    <row r="17" spans="1:108" s="3" customFormat="1" ht="15" customHeight="1">
      <c r="A17" s="31"/>
      <c r="B17" s="143" t="s">
        <v>99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4"/>
      <c r="BU17" s="147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9"/>
    </row>
    <row r="18" spans="1:108" ht="15">
      <c r="A18" s="10"/>
      <c r="B18" s="145" t="s">
        <v>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6"/>
      <c r="BU18" s="127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1:108" ht="30" customHeight="1">
      <c r="A19" s="34"/>
      <c r="B19" s="153" t="s">
        <v>124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4"/>
      <c r="BU19" s="150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2"/>
    </row>
    <row r="20" spans="1:108" ht="30" customHeight="1">
      <c r="A20" s="32"/>
      <c r="B20" s="130" t="s">
        <v>125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1"/>
      <c r="BU20" s="150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2"/>
    </row>
    <row r="21" spans="1:108" ht="15" customHeight="1">
      <c r="A21" s="35"/>
      <c r="B21" s="132" t="s">
        <v>8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3"/>
      <c r="BU21" s="150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2"/>
    </row>
    <row r="22" spans="1:108" ht="15" customHeight="1">
      <c r="A22" s="32"/>
      <c r="B22" s="130" t="s">
        <v>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1"/>
      <c r="BU22" s="127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ht="15" customHeight="1">
      <c r="A23" s="32"/>
      <c r="B23" s="130" t="s">
        <v>10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1"/>
      <c r="BU23" s="127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</row>
    <row r="24" spans="1:108" ht="15" customHeight="1">
      <c r="A24" s="32"/>
      <c r="B24" s="130" t="s">
        <v>106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1"/>
      <c r="BU24" s="127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" customHeight="1">
      <c r="A25" s="32"/>
      <c r="B25" s="130" t="s">
        <v>11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1"/>
      <c r="BU25" s="127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" customHeight="1">
      <c r="A26" s="32"/>
      <c r="B26" s="130" t="s">
        <v>12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1"/>
      <c r="BU26" s="127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" customHeight="1">
      <c r="A27" s="32"/>
      <c r="B27" s="130" t="s">
        <v>13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1"/>
      <c r="BU27" s="127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30" customHeight="1">
      <c r="A28" s="32"/>
      <c r="B28" s="130" t="s">
        <v>67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1"/>
      <c r="BU28" s="127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30" customHeight="1">
      <c r="A29" s="32"/>
      <c r="B29" s="130" t="s">
        <v>102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1"/>
      <c r="BU29" s="127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15" customHeight="1">
      <c r="A30" s="32"/>
      <c r="B30" s="130" t="s">
        <v>68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1"/>
      <c r="BU30" s="127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1:108" ht="15" customHeight="1">
      <c r="A31" s="32"/>
      <c r="B31" s="130" t="s">
        <v>69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1"/>
      <c r="BU31" s="127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45" customHeight="1">
      <c r="A32" s="32"/>
      <c r="B32" s="130" t="s">
        <v>70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1"/>
      <c r="BU32" s="127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</row>
    <row r="33" spans="1:108" ht="13.5" customHeight="1">
      <c r="A33" s="35"/>
      <c r="B33" s="132" t="s">
        <v>8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3"/>
      <c r="BU33" s="127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" customHeight="1">
      <c r="A34" s="32"/>
      <c r="B34" s="130" t="s">
        <v>71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1"/>
      <c r="BU34" s="127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" customHeight="1">
      <c r="A35" s="32"/>
      <c r="B35" s="130" t="s">
        <v>72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1"/>
      <c r="BU35" s="127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" customHeight="1">
      <c r="A36" s="32"/>
      <c r="B36" s="130" t="s">
        <v>66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1"/>
      <c r="BU36" s="127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15" customHeight="1">
      <c r="A37" s="32"/>
      <c r="B37" s="130" t="s">
        <v>73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1"/>
      <c r="BU37" s="127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" customHeight="1">
      <c r="A38" s="32"/>
      <c r="B38" s="130" t="s">
        <v>74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1"/>
      <c r="BU38" s="127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1:108" ht="15" customHeight="1">
      <c r="A39" s="32"/>
      <c r="B39" s="130" t="s">
        <v>75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1"/>
      <c r="BU39" s="127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30" customHeight="1">
      <c r="A40" s="32"/>
      <c r="B40" s="130" t="s">
        <v>76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1"/>
      <c r="BU40" s="127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30" customHeight="1">
      <c r="A41" s="32"/>
      <c r="B41" s="130" t="s">
        <v>101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1"/>
      <c r="BU41" s="127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" customHeight="1">
      <c r="A42" s="32"/>
      <c r="B42" s="130" t="s">
        <v>77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7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" customHeight="1">
      <c r="A43" s="32"/>
      <c r="B43" s="130" t="s">
        <v>78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1"/>
      <c r="BU43" s="127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s="3" customFormat="1" ht="15" customHeight="1">
      <c r="A44" s="31"/>
      <c r="B44" s="143" t="s">
        <v>100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4"/>
      <c r="BU44" s="147">
        <f>BU47+BU62</f>
        <v>634012</v>
      </c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9"/>
    </row>
    <row r="45" spans="1:108" ht="15" customHeight="1">
      <c r="A45" s="36"/>
      <c r="B45" s="145" t="s">
        <v>1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6"/>
      <c r="BU45" s="134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6"/>
    </row>
    <row r="46" spans="1:108" ht="15" customHeight="1">
      <c r="A46" s="32"/>
      <c r="B46" s="130" t="s">
        <v>79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1"/>
      <c r="BU46" s="134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6"/>
    </row>
    <row r="47" spans="1:108" ht="30" customHeight="1">
      <c r="A47" s="32"/>
      <c r="B47" s="130" t="s">
        <v>126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1"/>
      <c r="BU47" s="134">
        <f>BU49+BU50+BU53+BU54+BU58</f>
        <v>634012</v>
      </c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6"/>
    </row>
    <row r="48" spans="1:108" ht="15" customHeight="1">
      <c r="A48" s="35"/>
      <c r="B48" s="132" t="s">
        <v>8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3"/>
      <c r="BU48" s="140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" customHeight="1">
      <c r="A49" s="32"/>
      <c r="B49" s="130" t="s">
        <v>86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1"/>
      <c r="BU49" s="134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6"/>
    </row>
    <row r="50" spans="1:108" ht="15" customHeight="1">
      <c r="A50" s="32"/>
      <c r="B50" s="130" t="s">
        <v>44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1"/>
      <c r="BU50" s="134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6"/>
    </row>
    <row r="51" spans="1:108" ht="15" customHeight="1">
      <c r="A51" s="32"/>
      <c r="B51" s="130" t="s">
        <v>45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1"/>
      <c r="BU51" s="134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6"/>
    </row>
    <row r="52" spans="1:108" ht="15" customHeight="1">
      <c r="A52" s="32"/>
      <c r="B52" s="130" t="s">
        <v>46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1"/>
      <c r="BU52" s="134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6"/>
    </row>
    <row r="53" spans="1:108" ht="15" customHeight="1">
      <c r="A53" s="32"/>
      <c r="B53" s="130" t="s">
        <v>47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1"/>
      <c r="BU53" s="134">
        <v>280000</v>
      </c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6"/>
    </row>
    <row r="54" spans="1:108" ht="15" customHeight="1">
      <c r="A54" s="32"/>
      <c r="B54" s="130" t="s">
        <v>48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1"/>
      <c r="BU54" s="134">
        <v>256623</v>
      </c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6"/>
    </row>
    <row r="55" spans="1:108" ht="15" customHeight="1">
      <c r="A55" s="32"/>
      <c r="B55" s="130" t="s">
        <v>49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1"/>
      <c r="BU55" s="134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6"/>
    </row>
    <row r="56" spans="1:108" ht="15" customHeight="1">
      <c r="A56" s="32"/>
      <c r="B56" s="130" t="s">
        <v>80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1"/>
      <c r="BU56" s="134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6"/>
    </row>
    <row r="57" spans="1:108" ht="15" customHeight="1">
      <c r="A57" s="32"/>
      <c r="B57" s="130" t="s">
        <v>103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1"/>
      <c r="BU57" s="134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6"/>
    </row>
    <row r="58" spans="1:108" ht="15" customHeight="1">
      <c r="A58" s="32"/>
      <c r="B58" s="130" t="s">
        <v>81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1"/>
      <c r="BU58" s="134">
        <v>97389</v>
      </c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6"/>
    </row>
    <row r="59" spans="1:108" ht="15" customHeight="1">
      <c r="A59" s="32"/>
      <c r="B59" s="130" t="s">
        <v>82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1"/>
      <c r="BU59" s="134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6"/>
    </row>
    <row r="60" spans="1:108" ht="15" customHeight="1">
      <c r="A60" s="32"/>
      <c r="B60" s="130" t="s">
        <v>83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1"/>
      <c r="BU60" s="134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6"/>
    </row>
    <row r="61" spans="1:108" ht="15" customHeight="1">
      <c r="A61" s="32"/>
      <c r="B61" s="130" t="s">
        <v>84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1"/>
      <c r="BU61" s="134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6"/>
    </row>
    <row r="62" spans="1:108" ht="45" customHeight="1">
      <c r="A62" s="32"/>
      <c r="B62" s="130" t="s">
        <v>85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1"/>
      <c r="BU62" s="134">
        <f>BU70</f>
        <v>0</v>
      </c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6"/>
    </row>
    <row r="63" spans="1:108" ht="15" customHeight="1">
      <c r="A63" s="37"/>
      <c r="B63" s="132" t="s">
        <v>8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3"/>
      <c r="BU63" s="134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6"/>
    </row>
    <row r="64" spans="1:108" ht="15" customHeight="1">
      <c r="A64" s="32"/>
      <c r="B64" s="130" t="s">
        <v>87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1"/>
      <c r="BU64" s="134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6"/>
    </row>
    <row r="65" spans="1:108" ht="15" customHeight="1">
      <c r="A65" s="32"/>
      <c r="B65" s="130" t="s">
        <v>50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1"/>
      <c r="BU65" s="134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6"/>
    </row>
    <row r="66" spans="1:108" ht="15" customHeight="1">
      <c r="A66" s="32"/>
      <c r="B66" s="130" t="s">
        <v>51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1"/>
      <c r="BU66" s="134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6"/>
    </row>
    <row r="67" spans="1:108" ht="15" customHeight="1">
      <c r="A67" s="32"/>
      <c r="B67" s="130" t="s">
        <v>52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1"/>
      <c r="BU67" s="134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6"/>
    </row>
    <row r="68" spans="1:108" ht="15" customHeight="1">
      <c r="A68" s="32"/>
      <c r="B68" s="130" t="s">
        <v>53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1"/>
      <c r="BU68" s="134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6"/>
    </row>
    <row r="69" spans="1:108" ht="15" customHeight="1">
      <c r="A69" s="32"/>
      <c r="B69" s="130" t="s">
        <v>54</v>
      </c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1"/>
      <c r="BU69" s="134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6"/>
    </row>
    <row r="70" spans="1:108" ht="15" customHeight="1">
      <c r="A70" s="32"/>
      <c r="B70" s="130" t="s">
        <v>55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1"/>
      <c r="BU70" s="134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6"/>
    </row>
    <row r="71" spans="1:108" ht="15" customHeight="1">
      <c r="A71" s="32"/>
      <c r="B71" s="130" t="s">
        <v>88</v>
      </c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1"/>
      <c r="BU71" s="134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6"/>
    </row>
    <row r="72" spans="1:108" ht="15" customHeight="1">
      <c r="A72" s="32"/>
      <c r="B72" s="130" t="s">
        <v>104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1"/>
      <c r="BU72" s="134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6"/>
    </row>
    <row r="73" spans="1:108" ht="15" customHeight="1">
      <c r="A73" s="32"/>
      <c r="B73" s="130" t="s">
        <v>89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1"/>
      <c r="BU73" s="134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6"/>
    </row>
    <row r="74" spans="1:108" ht="15" customHeight="1">
      <c r="A74" s="32"/>
      <c r="B74" s="130" t="s">
        <v>90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1"/>
      <c r="BU74" s="134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6"/>
    </row>
    <row r="75" spans="1:108" ht="15" customHeight="1">
      <c r="A75" s="32"/>
      <c r="B75" s="130" t="s">
        <v>91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1"/>
      <c r="BU75" s="134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6"/>
    </row>
    <row r="76" spans="1:108" ht="15" customHeight="1">
      <c r="A76" s="32"/>
      <c r="B76" s="130" t="s">
        <v>92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1"/>
      <c r="BU76" s="134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6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23:BT23"/>
    <mergeCell ref="BU23:DD23"/>
    <mergeCell ref="B24:BT24"/>
    <mergeCell ref="BU24:DD24"/>
    <mergeCell ref="B18:BT18"/>
    <mergeCell ref="BU19:DD19"/>
    <mergeCell ref="B20:BT20"/>
    <mergeCell ref="B21:BT21"/>
    <mergeCell ref="BU18:DD18"/>
    <mergeCell ref="B19:BT19"/>
    <mergeCell ref="B40:BT40"/>
    <mergeCell ref="B34:BT34"/>
    <mergeCell ref="BU34:DD34"/>
    <mergeCell ref="B45:BT45"/>
    <mergeCell ref="BU44:DD44"/>
    <mergeCell ref="BU45:DD45"/>
    <mergeCell ref="B36:BT36"/>
    <mergeCell ref="B35:BT35"/>
    <mergeCell ref="BU35:DD35"/>
    <mergeCell ref="BU36:DD36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7:BT37"/>
    <mergeCell ref="BU37:DD37"/>
    <mergeCell ref="B39:BT39"/>
    <mergeCell ref="B38:BT38"/>
    <mergeCell ref="BU38:DD38"/>
    <mergeCell ref="BU39:DD39"/>
    <mergeCell ref="BU42:DD42"/>
    <mergeCell ref="B48:BT48"/>
    <mergeCell ref="BU47:DD47"/>
    <mergeCell ref="BU48:DD48"/>
    <mergeCell ref="B44:BT44"/>
    <mergeCell ref="B47:BT47"/>
    <mergeCell ref="B43:BT43"/>
    <mergeCell ref="BU43:DD43"/>
    <mergeCell ref="B41:BT41"/>
    <mergeCell ref="BU41:DD41"/>
    <mergeCell ref="B53:BT53"/>
    <mergeCell ref="BU53:DD53"/>
    <mergeCell ref="B49:BT49"/>
    <mergeCell ref="BU49:DD49"/>
    <mergeCell ref="B46:BT46"/>
    <mergeCell ref="BU46:DD46"/>
    <mergeCell ref="B50:BT50"/>
    <mergeCell ref="B42:BT42"/>
    <mergeCell ref="BU50:DD50"/>
    <mergeCell ref="B51:BT51"/>
    <mergeCell ref="BU51:DD51"/>
    <mergeCell ref="B52:BT52"/>
    <mergeCell ref="BU52:DD52"/>
    <mergeCell ref="BU5:DD5"/>
    <mergeCell ref="BU6:DD6"/>
    <mergeCell ref="BU7:DD7"/>
    <mergeCell ref="BU8:DD8"/>
    <mergeCell ref="BU40:DD40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4:BT54"/>
    <mergeCell ref="B61:BT61"/>
    <mergeCell ref="BU61:DD61"/>
    <mergeCell ref="B65:BT65"/>
    <mergeCell ref="BU65:DD65"/>
    <mergeCell ref="B59:BT59"/>
    <mergeCell ref="BU59:DD59"/>
    <mergeCell ref="B60:BT60"/>
    <mergeCell ref="BU60:DD60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7:BT67"/>
    <mergeCell ref="BU67:DD67"/>
    <mergeCell ref="B68:BT68"/>
    <mergeCell ref="BU68:DD68"/>
    <mergeCell ref="B73:BT73"/>
    <mergeCell ref="BU73:DD73"/>
    <mergeCell ref="B72:BT72"/>
    <mergeCell ref="BU72:DD72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29:BT29"/>
    <mergeCell ref="B31:BT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162"/>
  <sheetViews>
    <sheetView zoomScalePageLayoutView="0" workbookViewId="0" topLeftCell="A110">
      <selection activeCell="E63" sqref="E63"/>
    </sheetView>
  </sheetViews>
  <sheetFormatPr defaultColWidth="9.00390625" defaultRowHeight="12.75"/>
  <cols>
    <col min="1" max="1" width="51.625" style="50" customWidth="1"/>
    <col min="2" max="2" width="10.125" style="50" customWidth="1"/>
    <col min="3" max="3" width="9.00390625" style="50" customWidth="1"/>
    <col min="4" max="4" width="13.875" style="50" customWidth="1"/>
    <col min="5" max="5" width="15.125" style="92" customWidth="1"/>
    <col min="6" max="36" width="9.125" style="49" customWidth="1"/>
    <col min="37" max="16384" width="9.125" style="50" customWidth="1"/>
  </cols>
  <sheetData>
    <row r="1" spans="1:5" ht="6.75" customHeight="1">
      <c r="A1" s="159"/>
      <c r="B1" s="159"/>
      <c r="C1" s="159"/>
      <c r="D1" s="159"/>
      <c r="E1" s="162"/>
    </row>
    <row r="2" spans="1:5" ht="13.5" thickBot="1">
      <c r="A2" s="160" t="s">
        <v>130</v>
      </c>
      <c r="B2" s="160"/>
      <c r="C2" s="160"/>
      <c r="D2" s="161"/>
      <c r="E2" s="163"/>
    </row>
    <row r="3" spans="1:5" ht="93" customHeight="1">
      <c r="A3" s="51" t="s">
        <v>0</v>
      </c>
      <c r="B3" s="52" t="s">
        <v>131</v>
      </c>
      <c r="C3" s="52" t="s">
        <v>132</v>
      </c>
      <c r="D3" s="52" t="s">
        <v>133</v>
      </c>
      <c r="E3" s="53" t="s">
        <v>93</v>
      </c>
    </row>
    <row r="4" spans="1:5" ht="18" customHeight="1">
      <c r="A4" s="41" t="s">
        <v>56</v>
      </c>
      <c r="B4" s="54"/>
      <c r="C4" s="54"/>
      <c r="D4" s="55" t="s">
        <v>22</v>
      </c>
      <c r="E4" s="56">
        <v>60427.21</v>
      </c>
    </row>
    <row r="5" spans="1:5" ht="13.5">
      <c r="A5" s="41" t="s">
        <v>23</v>
      </c>
      <c r="B5" s="54"/>
      <c r="C5" s="54"/>
      <c r="D5" s="55" t="s">
        <v>22</v>
      </c>
      <c r="E5" s="57">
        <f>E7+E8+E9+E10</f>
        <v>24442028.759999998</v>
      </c>
    </row>
    <row r="6" spans="1:6" ht="12.75">
      <c r="A6" s="41" t="s">
        <v>8</v>
      </c>
      <c r="B6" s="54"/>
      <c r="C6" s="54"/>
      <c r="D6" s="55" t="s">
        <v>22</v>
      </c>
      <c r="E6" s="58"/>
      <c r="F6" s="59"/>
    </row>
    <row r="7" spans="1:5" ht="12.75">
      <c r="A7" s="41" t="s">
        <v>134</v>
      </c>
      <c r="B7" s="54"/>
      <c r="C7" s="54"/>
      <c r="D7" s="55" t="s">
        <v>22</v>
      </c>
      <c r="E7" s="58">
        <f>2444705+19569949-18000-103484.91</f>
        <v>21893169.09</v>
      </c>
    </row>
    <row r="8" spans="1:5" ht="12.75">
      <c r="A8" s="41" t="s">
        <v>135</v>
      </c>
      <c r="B8" s="54"/>
      <c r="C8" s="54"/>
      <c r="D8" s="55"/>
      <c r="E8" s="58">
        <f>332972.5+354012+140209+280000+196500+15834+38786.65</f>
        <v>1358314.15</v>
      </c>
    </row>
    <row r="9" spans="1:5" ht="12.75">
      <c r="A9" s="41" t="s">
        <v>29</v>
      </c>
      <c r="B9" s="54"/>
      <c r="C9" s="54"/>
      <c r="D9" s="55"/>
      <c r="E9" s="58"/>
    </row>
    <row r="10" spans="1:5" ht="54.75" customHeight="1">
      <c r="A10" s="41" t="s">
        <v>136</v>
      </c>
      <c r="B10" s="54"/>
      <c r="C10" s="54"/>
      <c r="D10" s="55" t="s">
        <v>22</v>
      </c>
      <c r="E10" s="56">
        <f>E12+E13</f>
        <v>1190545.52</v>
      </c>
    </row>
    <row r="11" spans="1:5" ht="14.25" customHeight="1">
      <c r="A11" s="41" t="s">
        <v>8</v>
      </c>
      <c r="B11" s="54"/>
      <c r="C11" s="54"/>
      <c r="D11" s="55" t="s">
        <v>22</v>
      </c>
      <c r="E11" s="58"/>
    </row>
    <row r="12" spans="1:5" ht="13.5" customHeight="1">
      <c r="A12" s="41" t="s">
        <v>179</v>
      </c>
      <c r="B12" s="54"/>
      <c r="C12" s="54"/>
      <c r="D12" s="55" t="s">
        <v>22</v>
      </c>
      <c r="E12" s="58">
        <f>25056-4124.79+4593.6</f>
        <v>25524.809999999998</v>
      </c>
    </row>
    <row r="13" spans="1:5" ht="12.75">
      <c r="A13" s="41" t="s">
        <v>94</v>
      </c>
      <c r="B13" s="54"/>
      <c r="C13" s="54"/>
      <c r="D13" s="55" t="s">
        <v>22</v>
      </c>
      <c r="E13" s="56">
        <f>E15+E16+E17</f>
        <v>1165020.71</v>
      </c>
    </row>
    <row r="14" spans="1:5" ht="12.75">
      <c r="A14" s="41" t="s">
        <v>8</v>
      </c>
      <c r="B14" s="54"/>
      <c r="C14" s="54"/>
      <c r="D14" s="55" t="s">
        <v>22</v>
      </c>
      <c r="E14" s="58"/>
    </row>
    <row r="15" spans="1:5" ht="12.75">
      <c r="A15" s="41" t="s">
        <v>171</v>
      </c>
      <c r="B15" s="54"/>
      <c r="C15" s="54"/>
      <c r="D15" s="55"/>
      <c r="E15" s="58">
        <f>589393-56302.42+397064-11634.01</f>
        <v>918520.57</v>
      </c>
    </row>
    <row r="16" spans="1:5" ht="12.75">
      <c r="A16" s="41" t="s">
        <v>166</v>
      </c>
      <c r="B16" s="54"/>
      <c r="C16" s="54"/>
      <c r="D16" s="55"/>
      <c r="E16" s="58">
        <v>214874.14</v>
      </c>
    </row>
    <row r="17" spans="1:5" ht="25.5">
      <c r="A17" s="41" t="s">
        <v>172</v>
      </c>
      <c r="B17" s="54"/>
      <c r="C17" s="54"/>
      <c r="D17" s="55"/>
      <c r="E17" s="58">
        <v>31626</v>
      </c>
    </row>
    <row r="18" spans="1:5" ht="12.75">
      <c r="A18" s="41" t="s">
        <v>95</v>
      </c>
      <c r="B18" s="54"/>
      <c r="C18" s="54"/>
      <c r="D18" s="55" t="s">
        <v>22</v>
      </c>
      <c r="E18" s="56"/>
    </row>
    <row r="19" spans="1:5" ht="15" customHeight="1">
      <c r="A19" s="41" t="s">
        <v>57</v>
      </c>
      <c r="B19" s="54"/>
      <c r="C19" s="54"/>
      <c r="D19" s="55" t="s">
        <v>22</v>
      </c>
      <c r="E19" s="58">
        <f>E5+E4-E20</f>
        <v>0</v>
      </c>
    </row>
    <row r="20" spans="1:5" ht="13.5">
      <c r="A20" s="41" t="s">
        <v>24</v>
      </c>
      <c r="B20" s="54"/>
      <c r="C20" s="54"/>
      <c r="D20" s="55">
        <v>900</v>
      </c>
      <c r="E20" s="57">
        <f>E22+E37+E52+E99+E118+E87</f>
        <v>24502455.97</v>
      </c>
    </row>
    <row r="21" spans="1:5" ht="12.75">
      <c r="A21" s="41" t="s">
        <v>8</v>
      </c>
      <c r="B21" s="54"/>
      <c r="C21" s="54"/>
      <c r="D21" s="55"/>
      <c r="E21" s="58"/>
    </row>
    <row r="22" spans="1:36" s="63" customFormat="1" ht="17.25" customHeight="1">
      <c r="A22" s="48"/>
      <c r="B22" s="60" t="s">
        <v>173</v>
      </c>
      <c r="C22" s="61"/>
      <c r="D22" s="60" t="s">
        <v>22</v>
      </c>
      <c r="E22" s="62">
        <f>E23</f>
        <v>2323220.09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spans="1:5" ht="25.5" customHeight="1">
      <c r="A23" s="43" t="s">
        <v>174</v>
      </c>
      <c r="B23" s="54"/>
      <c r="C23" s="64">
        <v>1212101</v>
      </c>
      <c r="D23" s="64" t="s">
        <v>22</v>
      </c>
      <c r="E23" s="65">
        <f>E24+E29+E35</f>
        <v>2323220.09</v>
      </c>
    </row>
    <row r="24" spans="1:5" ht="15" customHeight="1">
      <c r="A24" s="41" t="s">
        <v>30</v>
      </c>
      <c r="B24" s="66"/>
      <c r="C24" s="54"/>
      <c r="D24" s="55">
        <v>210</v>
      </c>
      <c r="E24" s="56">
        <f>E26+E27+E28</f>
        <v>479421</v>
      </c>
    </row>
    <row r="25" spans="1:5" ht="12.75">
      <c r="A25" s="41" t="s">
        <v>1</v>
      </c>
      <c r="B25" s="54"/>
      <c r="C25" s="54"/>
      <c r="D25" s="67"/>
      <c r="E25" s="58"/>
    </row>
    <row r="26" spans="1:5" ht="12.75">
      <c r="A26" s="41" t="s">
        <v>31</v>
      </c>
      <c r="B26" s="66"/>
      <c r="C26" s="54"/>
      <c r="D26" s="55">
        <v>211</v>
      </c>
      <c r="E26" s="68">
        <v>368219</v>
      </c>
    </row>
    <row r="27" spans="1:5" ht="12.75" hidden="1">
      <c r="A27" s="42" t="s">
        <v>32</v>
      </c>
      <c r="B27" s="66"/>
      <c r="C27" s="54"/>
      <c r="D27" s="55">
        <v>212</v>
      </c>
      <c r="E27" s="68"/>
    </row>
    <row r="28" spans="1:5" ht="12.75">
      <c r="A28" s="41" t="s">
        <v>137</v>
      </c>
      <c r="B28" s="66"/>
      <c r="C28" s="54"/>
      <c r="D28" s="55">
        <v>213</v>
      </c>
      <c r="E28" s="68">
        <v>111202</v>
      </c>
    </row>
    <row r="29" spans="1:5" ht="12.75">
      <c r="A29" s="41" t="s">
        <v>41</v>
      </c>
      <c r="B29" s="66"/>
      <c r="C29" s="54"/>
      <c r="D29" s="55">
        <v>220</v>
      </c>
      <c r="E29" s="69">
        <f>E31+E32+E33+E34</f>
        <v>1483788.09</v>
      </c>
    </row>
    <row r="30" spans="1:5" ht="12.75">
      <c r="A30" s="41" t="s">
        <v>1</v>
      </c>
      <c r="B30" s="66"/>
      <c r="C30" s="54"/>
      <c r="D30" s="55"/>
      <c r="E30" s="68"/>
    </row>
    <row r="31" spans="1:5" ht="12.75" customHeight="1">
      <c r="A31" s="41" t="s">
        <v>33</v>
      </c>
      <c r="B31" s="66"/>
      <c r="C31" s="54"/>
      <c r="D31" s="55">
        <v>221</v>
      </c>
      <c r="E31" s="68">
        <v>17488</v>
      </c>
    </row>
    <row r="32" spans="1:5" ht="12.75">
      <c r="A32" s="41" t="s">
        <v>35</v>
      </c>
      <c r="B32" s="66"/>
      <c r="C32" s="54"/>
      <c r="D32" s="55">
        <v>223</v>
      </c>
      <c r="E32" s="68">
        <f>1295394-103484.91</f>
        <v>1191909.09</v>
      </c>
    </row>
    <row r="33" spans="1:5" ht="12.75">
      <c r="A33" s="41" t="s">
        <v>37</v>
      </c>
      <c r="B33" s="66"/>
      <c r="C33" s="54"/>
      <c r="D33" s="55">
        <v>225</v>
      </c>
      <c r="E33" s="68">
        <f>151047-18000</f>
        <v>133047</v>
      </c>
    </row>
    <row r="34" spans="1:5" ht="16.5" customHeight="1">
      <c r="A34" s="41" t="s">
        <v>38</v>
      </c>
      <c r="B34" s="66"/>
      <c r="C34" s="54"/>
      <c r="D34" s="55">
        <v>226</v>
      </c>
      <c r="E34" s="68">
        <v>141344</v>
      </c>
    </row>
    <row r="35" spans="1:5" ht="13.5" customHeight="1">
      <c r="A35" s="41" t="s">
        <v>60</v>
      </c>
      <c r="B35" s="66"/>
      <c r="C35" s="54"/>
      <c r="D35" s="55">
        <v>290</v>
      </c>
      <c r="E35" s="68">
        <v>360011</v>
      </c>
    </row>
    <row r="36" spans="1:5" ht="13.5" customHeight="1">
      <c r="A36" s="41" t="s">
        <v>139</v>
      </c>
      <c r="B36" s="66"/>
      <c r="C36" s="54"/>
      <c r="D36" s="55"/>
      <c r="E36" s="68"/>
    </row>
    <row r="37" spans="1:36" s="63" customFormat="1" ht="18.75" customHeight="1">
      <c r="A37" s="48"/>
      <c r="B37" s="60" t="s">
        <v>175</v>
      </c>
      <c r="C37" s="61"/>
      <c r="D37" s="60" t="s">
        <v>22</v>
      </c>
      <c r="E37" s="62">
        <f>E38</f>
        <v>19569949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</row>
    <row r="38" spans="1:5" ht="51.75" customHeight="1">
      <c r="A38" s="43" t="s">
        <v>176</v>
      </c>
      <c r="B38" s="54"/>
      <c r="C38" s="64">
        <v>1217621</v>
      </c>
      <c r="D38" s="64"/>
      <c r="E38" s="70">
        <f>E39+E47+E43</f>
        <v>19569949</v>
      </c>
    </row>
    <row r="39" spans="1:5" ht="16.5" customHeight="1">
      <c r="A39" s="41" t="s">
        <v>30</v>
      </c>
      <c r="B39" s="66"/>
      <c r="C39" s="54"/>
      <c r="D39" s="55">
        <v>210</v>
      </c>
      <c r="E39" s="56">
        <f>E41+E42</f>
        <v>19163671</v>
      </c>
    </row>
    <row r="40" spans="1:5" ht="12.75">
      <c r="A40" s="41" t="s">
        <v>1</v>
      </c>
      <c r="B40" s="54"/>
      <c r="C40" s="54"/>
      <c r="D40" s="67"/>
      <c r="E40" s="58"/>
    </row>
    <row r="41" spans="1:5" ht="12.75">
      <c r="A41" s="41" t="s">
        <v>31</v>
      </c>
      <c r="B41" s="66"/>
      <c r="C41" s="54"/>
      <c r="D41" s="55">
        <v>211</v>
      </c>
      <c r="E41" s="68">
        <v>14718642</v>
      </c>
    </row>
    <row r="42" spans="1:5" ht="12.75">
      <c r="A42" s="41" t="s">
        <v>137</v>
      </c>
      <c r="B42" s="66"/>
      <c r="C42" s="54"/>
      <c r="D42" s="55">
        <v>213</v>
      </c>
      <c r="E42" s="68">
        <v>4445029</v>
      </c>
    </row>
    <row r="43" spans="1:5" ht="12.75">
      <c r="A43" s="41" t="s">
        <v>41</v>
      </c>
      <c r="B43" s="66"/>
      <c r="C43" s="54"/>
      <c r="D43" s="55">
        <v>220</v>
      </c>
      <c r="E43" s="69">
        <f>E46+E45</f>
        <v>151070</v>
      </c>
    </row>
    <row r="44" spans="1:5" ht="12.75">
      <c r="A44" s="41" t="s">
        <v>1</v>
      </c>
      <c r="B44" s="66"/>
      <c r="C44" s="54"/>
      <c r="D44" s="55"/>
      <c r="E44" s="68"/>
    </row>
    <row r="45" spans="1:5" ht="12.75">
      <c r="A45" s="41" t="s">
        <v>33</v>
      </c>
      <c r="B45" s="66"/>
      <c r="C45" s="54"/>
      <c r="D45" s="55">
        <v>221</v>
      </c>
      <c r="E45" s="68">
        <f>125000-4560</f>
        <v>120440</v>
      </c>
    </row>
    <row r="46" spans="1:5" ht="12.75">
      <c r="A46" s="41" t="s">
        <v>38</v>
      </c>
      <c r="B46" s="66"/>
      <c r="C46" s="54"/>
      <c r="D46" s="55">
        <v>226</v>
      </c>
      <c r="E46" s="68">
        <f>101935-71305</f>
        <v>30630</v>
      </c>
    </row>
    <row r="47" spans="1:5" ht="12.75">
      <c r="A47" s="41" t="s">
        <v>138</v>
      </c>
      <c r="B47" s="66"/>
      <c r="C47" s="54"/>
      <c r="D47" s="55">
        <v>300</v>
      </c>
      <c r="E47" s="69">
        <f>E49+E50</f>
        <v>255208</v>
      </c>
    </row>
    <row r="48" spans="1:5" ht="12.75">
      <c r="A48" s="41" t="s">
        <v>1</v>
      </c>
      <c r="B48" s="66"/>
      <c r="C48" s="54"/>
      <c r="D48" s="55"/>
      <c r="E48" s="68"/>
    </row>
    <row r="49" spans="1:5" ht="12.75">
      <c r="A49" s="41" t="s">
        <v>39</v>
      </c>
      <c r="B49" s="66"/>
      <c r="C49" s="54"/>
      <c r="D49" s="55">
        <v>310</v>
      </c>
      <c r="E49" s="68">
        <f>157000+75865</f>
        <v>232865</v>
      </c>
    </row>
    <row r="50" spans="1:5" ht="12.75">
      <c r="A50" s="41" t="s">
        <v>40</v>
      </c>
      <c r="B50" s="66"/>
      <c r="C50" s="54"/>
      <c r="D50" s="55">
        <v>340</v>
      </c>
      <c r="E50" s="68">
        <v>22343</v>
      </c>
    </row>
    <row r="51" spans="1:5" ht="12.75">
      <c r="A51" s="41" t="s">
        <v>139</v>
      </c>
      <c r="B51" s="66"/>
      <c r="C51" s="55" t="s">
        <v>139</v>
      </c>
      <c r="D51" s="55"/>
      <c r="E51" s="58"/>
    </row>
    <row r="52" spans="1:36" s="63" customFormat="1" ht="13.5">
      <c r="A52" s="48" t="s">
        <v>167</v>
      </c>
      <c r="B52" s="60" t="s">
        <v>140</v>
      </c>
      <c r="C52" s="61"/>
      <c r="D52" s="60"/>
      <c r="E52" s="62">
        <f>E53+E58+E78+E68+E73+E63</f>
        <v>1218105.15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</row>
    <row r="53" spans="1:36" s="76" customFormat="1" ht="13.5">
      <c r="A53" s="45" t="s">
        <v>177</v>
      </c>
      <c r="B53" s="71"/>
      <c r="C53" s="74">
        <v>1212110</v>
      </c>
      <c r="D53" s="74"/>
      <c r="E53" s="75">
        <f>E54</f>
        <v>255765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</row>
    <row r="54" spans="1:36" s="76" customFormat="1" ht="12.75">
      <c r="A54" s="46" t="s">
        <v>41</v>
      </c>
      <c r="B54" s="71"/>
      <c r="C54" s="72"/>
      <c r="D54" s="73">
        <v>220</v>
      </c>
      <c r="E54" s="77">
        <f>E56</f>
        <v>255765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</row>
    <row r="55" spans="1:36" s="76" customFormat="1" ht="12.75">
      <c r="A55" s="46" t="s">
        <v>1</v>
      </c>
      <c r="B55" s="71"/>
      <c r="C55" s="72"/>
      <c r="D55" s="73"/>
      <c r="E55" s="78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</row>
    <row r="56" spans="1:36" s="76" customFormat="1" ht="12.75">
      <c r="A56" s="46" t="s">
        <v>38</v>
      </c>
      <c r="B56" s="71"/>
      <c r="C56" s="72"/>
      <c r="D56" s="73">
        <v>226</v>
      </c>
      <c r="E56" s="78">
        <v>255765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</row>
    <row r="57" spans="1:5" ht="15" customHeight="1">
      <c r="A57" s="41" t="s">
        <v>139</v>
      </c>
      <c r="B57" s="66"/>
      <c r="C57" s="55" t="s">
        <v>139</v>
      </c>
      <c r="D57" s="55"/>
      <c r="E57" s="58"/>
    </row>
    <row r="58" spans="1:5" ht="25.5">
      <c r="A58" s="43" t="s">
        <v>178</v>
      </c>
      <c r="B58" s="66"/>
      <c r="C58" s="64">
        <v>1212112</v>
      </c>
      <c r="D58" s="55"/>
      <c r="E58" s="93">
        <f>E59</f>
        <v>93041.5</v>
      </c>
    </row>
    <row r="59" spans="1:5" ht="12.75">
      <c r="A59" s="46" t="s">
        <v>41</v>
      </c>
      <c r="B59" s="66"/>
      <c r="C59" s="55"/>
      <c r="D59" s="55">
        <v>220</v>
      </c>
      <c r="E59" s="58">
        <f>E61</f>
        <v>93041.5</v>
      </c>
    </row>
    <row r="60" spans="1:5" ht="12.75">
      <c r="A60" s="46" t="s">
        <v>1</v>
      </c>
      <c r="B60" s="66"/>
      <c r="C60" s="55"/>
      <c r="D60" s="55"/>
      <c r="E60" s="58"/>
    </row>
    <row r="61" spans="1:5" ht="14.25" customHeight="1">
      <c r="A61" s="46" t="s">
        <v>38</v>
      </c>
      <c r="B61" s="66"/>
      <c r="C61" s="55"/>
      <c r="D61" s="55">
        <v>226</v>
      </c>
      <c r="E61" s="58">
        <f>77207.5+15834</f>
        <v>93041.5</v>
      </c>
    </row>
    <row r="62" spans="1:5" ht="15" customHeight="1">
      <c r="A62" s="41" t="s">
        <v>139</v>
      </c>
      <c r="B62" s="66"/>
      <c r="C62" s="55"/>
      <c r="D62" s="55"/>
      <c r="E62" s="58"/>
    </row>
    <row r="63" spans="1:5" ht="38.25" customHeight="1">
      <c r="A63" s="43" t="s">
        <v>187</v>
      </c>
      <c r="B63" s="66"/>
      <c r="C63" s="64">
        <v>1212114</v>
      </c>
      <c r="D63" s="64"/>
      <c r="E63" s="93">
        <f>E64</f>
        <v>38786.65</v>
      </c>
    </row>
    <row r="64" spans="1:5" ht="15" customHeight="1">
      <c r="A64" s="46" t="s">
        <v>41</v>
      </c>
      <c r="B64" s="66"/>
      <c r="C64" s="55"/>
      <c r="D64" s="55">
        <v>220</v>
      </c>
      <c r="E64" s="58">
        <f>E66</f>
        <v>38786.65</v>
      </c>
    </row>
    <row r="65" spans="1:5" ht="15" customHeight="1">
      <c r="A65" s="46" t="s">
        <v>1</v>
      </c>
      <c r="B65" s="66"/>
      <c r="C65" s="64"/>
      <c r="D65" s="55"/>
      <c r="E65" s="58"/>
    </row>
    <row r="66" spans="1:5" ht="15" customHeight="1">
      <c r="A66" s="41" t="s">
        <v>37</v>
      </c>
      <c r="B66" s="66"/>
      <c r="C66" s="98"/>
      <c r="D66" s="55">
        <v>225</v>
      </c>
      <c r="E66" s="58">
        <v>38786.65</v>
      </c>
    </row>
    <row r="67" spans="1:5" ht="15" customHeight="1">
      <c r="A67" s="41" t="s">
        <v>139</v>
      </c>
      <c r="B67" s="66"/>
      <c r="C67" s="55"/>
      <c r="D67" s="55"/>
      <c r="E67" s="58"/>
    </row>
    <row r="68" spans="1:5" ht="39.75" customHeight="1">
      <c r="A68" s="43" t="s">
        <v>182</v>
      </c>
      <c r="B68" s="66"/>
      <c r="C68" s="64">
        <v>1212115</v>
      </c>
      <c r="D68" s="55"/>
      <c r="E68" s="93">
        <f>E69</f>
        <v>196500</v>
      </c>
    </row>
    <row r="69" spans="1:5" ht="15" customHeight="1">
      <c r="A69" s="46" t="s">
        <v>41</v>
      </c>
      <c r="B69" s="66"/>
      <c r="C69" s="64"/>
      <c r="D69" s="55">
        <v>220</v>
      </c>
      <c r="E69" s="58">
        <f>E71</f>
        <v>196500</v>
      </c>
    </row>
    <row r="70" spans="1:5" ht="15" customHeight="1">
      <c r="A70" s="46" t="s">
        <v>1</v>
      </c>
      <c r="B70" s="66"/>
      <c r="C70" s="64"/>
      <c r="D70" s="55"/>
      <c r="E70" s="58"/>
    </row>
    <row r="71" spans="1:5" ht="15" customHeight="1">
      <c r="A71" s="41" t="s">
        <v>37</v>
      </c>
      <c r="B71" s="66"/>
      <c r="C71" s="98"/>
      <c r="D71" s="55">
        <v>225</v>
      </c>
      <c r="E71" s="58">
        <v>196500</v>
      </c>
    </row>
    <row r="72" spans="1:5" ht="15" customHeight="1">
      <c r="A72" s="41" t="s">
        <v>139</v>
      </c>
      <c r="B72" s="66"/>
      <c r="C72" s="64"/>
      <c r="D72" s="55"/>
      <c r="E72" s="58"/>
    </row>
    <row r="73" spans="1:5" ht="27.75" customHeight="1">
      <c r="A73" s="43" t="s">
        <v>183</v>
      </c>
      <c r="B73" s="66"/>
      <c r="C73" s="64">
        <v>9992181</v>
      </c>
      <c r="D73" s="55"/>
      <c r="E73" s="93">
        <f>E74</f>
        <v>280000</v>
      </c>
    </row>
    <row r="74" spans="1:5" ht="15" customHeight="1">
      <c r="A74" s="46" t="s">
        <v>41</v>
      </c>
      <c r="B74" s="66"/>
      <c r="C74" s="64"/>
      <c r="D74" s="55">
        <v>220</v>
      </c>
      <c r="E74" s="58">
        <f>E76</f>
        <v>280000</v>
      </c>
    </row>
    <row r="75" spans="1:5" ht="15" customHeight="1">
      <c r="A75" s="46" t="s">
        <v>1</v>
      </c>
      <c r="B75" s="66"/>
      <c r="C75" s="64"/>
      <c r="D75" s="55"/>
      <c r="E75" s="58"/>
    </row>
    <row r="76" spans="1:5" ht="15" customHeight="1">
      <c r="A76" s="41" t="s">
        <v>37</v>
      </c>
      <c r="B76" s="66"/>
      <c r="C76" s="98"/>
      <c r="D76" s="55">
        <v>225</v>
      </c>
      <c r="E76" s="58">
        <v>280000</v>
      </c>
    </row>
    <row r="77" spans="1:5" ht="15" customHeight="1">
      <c r="A77" s="41" t="s">
        <v>139</v>
      </c>
      <c r="B77" s="66"/>
      <c r="C77" s="55"/>
      <c r="D77" s="55"/>
      <c r="E77" s="58"/>
    </row>
    <row r="78" spans="1:36" s="76" customFormat="1" ht="92.25" customHeight="1">
      <c r="A78" s="47" t="s">
        <v>180</v>
      </c>
      <c r="B78" s="71"/>
      <c r="C78" s="74">
        <v>9999102</v>
      </c>
      <c r="D78" s="74"/>
      <c r="E78" s="79">
        <f>E79+E82</f>
        <v>354012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</row>
    <row r="79" spans="1:5" ht="12.75" customHeight="1">
      <c r="A79" s="41" t="s">
        <v>41</v>
      </c>
      <c r="B79" s="66"/>
      <c r="C79" s="54"/>
      <c r="D79" s="55">
        <v>220</v>
      </c>
      <c r="E79" s="56">
        <f>E81</f>
        <v>256623</v>
      </c>
    </row>
    <row r="80" spans="1:5" ht="16.5" customHeight="1">
      <c r="A80" s="41" t="s">
        <v>1</v>
      </c>
      <c r="B80" s="66"/>
      <c r="C80" s="54"/>
      <c r="D80" s="55"/>
      <c r="E80" s="58"/>
    </row>
    <row r="81" spans="1:5" ht="14.25" customHeight="1">
      <c r="A81" s="41" t="s">
        <v>38</v>
      </c>
      <c r="B81" s="66"/>
      <c r="C81" s="54"/>
      <c r="D81" s="55">
        <v>226</v>
      </c>
      <c r="E81" s="58">
        <v>256623</v>
      </c>
    </row>
    <row r="82" spans="1:5" ht="14.25" customHeight="1">
      <c r="A82" s="41" t="s">
        <v>138</v>
      </c>
      <c r="B82" s="66"/>
      <c r="C82" s="54"/>
      <c r="D82" s="55">
        <v>300</v>
      </c>
      <c r="E82" s="56">
        <f>E84</f>
        <v>97389</v>
      </c>
    </row>
    <row r="83" spans="1:5" ht="18" customHeight="1">
      <c r="A83" s="41" t="s">
        <v>1</v>
      </c>
      <c r="B83" s="66"/>
      <c r="C83" s="54"/>
      <c r="D83" s="55"/>
      <c r="E83" s="58"/>
    </row>
    <row r="84" spans="1:5" ht="14.25" customHeight="1">
      <c r="A84" s="41" t="s">
        <v>40</v>
      </c>
      <c r="B84" s="66"/>
      <c r="C84" s="54"/>
      <c r="D84" s="55">
        <v>340</v>
      </c>
      <c r="E84" s="58">
        <v>97389</v>
      </c>
    </row>
    <row r="85" spans="1:5" ht="13.5" customHeight="1">
      <c r="A85" s="41" t="s">
        <v>139</v>
      </c>
      <c r="B85" s="66"/>
      <c r="C85" s="55"/>
      <c r="D85" s="55"/>
      <c r="E85" s="58"/>
    </row>
    <row r="86" spans="1:5" ht="13.5" customHeight="1">
      <c r="A86" s="97"/>
      <c r="B86" s="66"/>
      <c r="C86" s="55"/>
      <c r="D86" s="55"/>
      <c r="E86" s="58"/>
    </row>
    <row r="87" spans="1:5" ht="14.25" customHeight="1">
      <c r="A87" s="94"/>
      <c r="B87" s="95" t="s">
        <v>153</v>
      </c>
      <c r="C87" s="60"/>
      <c r="D87" s="60"/>
      <c r="E87" s="96">
        <f>E88</f>
        <v>140209</v>
      </c>
    </row>
    <row r="88" spans="1:36" s="76" customFormat="1" ht="25.5" customHeight="1">
      <c r="A88" s="47" t="s">
        <v>181</v>
      </c>
      <c r="B88" s="71"/>
      <c r="C88" s="74">
        <v>1217115</v>
      </c>
      <c r="D88" s="74"/>
      <c r="E88" s="79">
        <f>E91</f>
        <v>140209</v>
      </c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</row>
    <row r="89" spans="1:5" ht="15.75" customHeight="1">
      <c r="A89" s="41" t="s">
        <v>41</v>
      </c>
      <c r="B89" s="66"/>
      <c r="C89" s="54"/>
      <c r="D89" s="55">
        <v>220</v>
      </c>
      <c r="E89" s="56">
        <f>E91</f>
        <v>140209</v>
      </c>
    </row>
    <row r="90" spans="1:5" ht="17.25" customHeight="1">
      <c r="A90" s="41" t="s">
        <v>1</v>
      </c>
      <c r="B90" s="66"/>
      <c r="C90" s="54"/>
      <c r="D90" s="55"/>
      <c r="E90" s="58"/>
    </row>
    <row r="91" spans="1:5" ht="15" customHeight="1">
      <c r="A91" s="41" t="s">
        <v>38</v>
      </c>
      <c r="B91" s="66"/>
      <c r="C91" s="54"/>
      <c r="D91" s="55">
        <v>226</v>
      </c>
      <c r="E91" s="58">
        <v>140209</v>
      </c>
    </row>
    <row r="92" spans="1:5" ht="18.75" customHeight="1" hidden="1">
      <c r="A92" s="41"/>
      <c r="B92" s="66"/>
      <c r="C92" s="54"/>
      <c r="D92" s="55"/>
      <c r="E92" s="58"/>
    </row>
    <row r="93" spans="1:5" ht="20.25" customHeight="1" hidden="1">
      <c r="A93" s="43" t="s">
        <v>164</v>
      </c>
      <c r="B93" s="54"/>
      <c r="C93" s="64">
        <v>8079389</v>
      </c>
      <c r="D93" s="64"/>
      <c r="E93" s="65">
        <f>E94</f>
        <v>0</v>
      </c>
    </row>
    <row r="94" spans="1:5" ht="15.75" customHeight="1" hidden="1">
      <c r="A94" s="41" t="s">
        <v>30</v>
      </c>
      <c r="B94" s="66"/>
      <c r="C94" s="54"/>
      <c r="D94" s="55">
        <v>210</v>
      </c>
      <c r="E94" s="56">
        <f>E96+E97</f>
        <v>0</v>
      </c>
    </row>
    <row r="95" spans="1:5" ht="15" customHeight="1" hidden="1">
      <c r="A95" s="41" t="s">
        <v>1</v>
      </c>
      <c r="B95" s="54"/>
      <c r="C95" s="54"/>
      <c r="D95" s="67"/>
      <c r="E95" s="58"/>
    </row>
    <row r="96" spans="1:5" ht="15.75" customHeight="1" hidden="1">
      <c r="A96" s="41" t="s">
        <v>31</v>
      </c>
      <c r="B96" s="66"/>
      <c r="C96" s="54"/>
      <c r="D96" s="55">
        <v>211</v>
      </c>
      <c r="E96" s="58"/>
    </row>
    <row r="97" spans="1:5" ht="19.5" customHeight="1" hidden="1">
      <c r="A97" s="41" t="s">
        <v>137</v>
      </c>
      <c r="B97" s="66"/>
      <c r="C97" s="54"/>
      <c r="D97" s="55">
        <v>213</v>
      </c>
      <c r="E97" s="58"/>
    </row>
    <row r="98" spans="1:5" ht="11.25" customHeight="1">
      <c r="A98" s="41" t="s">
        <v>139</v>
      </c>
      <c r="B98" s="66"/>
      <c r="C98" s="54"/>
      <c r="D98" s="55"/>
      <c r="E98" s="58"/>
    </row>
    <row r="99" spans="1:36" s="63" customFormat="1" ht="56.25" customHeight="1">
      <c r="A99" s="48" t="s">
        <v>136</v>
      </c>
      <c r="B99" s="60" t="s">
        <v>141</v>
      </c>
      <c r="C99" s="61"/>
      <c r="D99" s="60"/>
      <c r="E99" s="80">
        <f>E100+E105+E114+E113</f>
        <v>1221323.1300000001</v>
      </c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</row>
    <row r="100" spans="1:5" ht="15.75" customHeight="1">
      <c r="A100" s="41" t="s">
        <v>30</v>
      </c>
      <c r="B100" s="66"/>
      <c r="C100" s="54"/>
      <c r="D100" s="55">
        <v>210</v>
      </c>
      <c r="E100" s="56">
        <f>E102+E103+E104</f>
        <v>658487</v>
      </c>
    </row>
    <row r="101" spans="1:5" ht="12.75">
      <c r="A101" s="41" t="s">
        <v>1</v>
      </c>
      <c r="B101" s="54"/>
      <c r="C101" s="54"/>
      <c r="D101" s="67"/>
      <c r="E101" s="58"/>
    </row>
    <row r="102" spans="1:5" ht="12.75">
      <c r="A102" s="41" t="s">
        <v>31</v>
      </c>
      <c r="B102" s="66"/>
      <c r="C102" s="54"/>
      <c r="D102" s="55">
        <v>211</v>
      </c>
      <c r="E102" s="58">
        <f>304968+316876-116094</f>
        <v>505750</v>
      </c>
    </row>
    <row r="103" spans="1:5" ht="12.75">
      <c r="A103" s="42" t="s">
        <v>32</v>
      </c>
      <c r="B103" s="66"/>
      <c r="C103" s="54"/>
      <c r="D103" s="55">
        <v>212</v>
      </c>
      <c r="E103" s="58"/>
    </row>
    <row r="104" spans="1:5" ht="12.75">
      <c r="A104" s="41" t="s">
        <v>137</v>
      </c>
      <c r="B104" s="66"/>
      <c r="C104" s="54"/>
      <c r="D104" s="55">
        <v>213</v>
      </c>
      <c r="E104" s="58">
        <f>92096+95697-35056</f>
        <v>152737</v>
      </c>
    </row>
    <row r="105" spans="1:5" ht="12.75">
      <c r="A105" s="41" t="s">
        <v>41</v>
      </c>
      <c r="B105" s="66"/>
      <c r="C105" s="54"/>
      <c r="D105" s="55">
        <v>220</v>
      </c>
      <c r="E105" s="56">
        <f>E107+E109+E111+E112</f>
        <v>524470.14</v>
      </c>
    </row>
    <row r="106" spans="1:5" ht="12.75">
      <c r="A106" s="41" t="s">
        <v>1</v>
      </c>
      <c r="B106" s="66"/>
      <c r="C106" s="54"/>
      <c r="D106" s="55"/>
      <c r="E106" s="58"/>
    </row>
    <row r="107" spans="1:5" ht="12.75">
      <c r="A107" s="41" t="s">
        <v>33</v>
      </c>
      <c r="B107" s="66"/>
      <c r="C107" s="54"/>
      <c r="D107" s="55">
        <v>221</v>
      </c>
      <c r="E107" s="58">
        <v>7400</v>
      </c>
    </row>
    <row r="108" spans="1:5" ht="12.75">
      <c r="A108" s="41" t="s">
        <v>34</v>
      </c>
      <c r="B108" s="66"/>
      <c r="C108" s="54"/>
      <c r="D108" s="55">
        <v>222</v>
      </c>
      <c r="E108" s="58"/>
    </row>
    <row r="109" spans="1:5" ht="12.75">
      <c r="A109" s="41" t="s">
        <v>35</v>
      </c>
      <c r="B109" s="66"/>
      <c r="C109" s="54"/>
      <c r="D109" s="55">
        <v>223</v>
      </c>
      <c r="E109" s="58">
        <v>214874.14</v>
      </c>
    </row>
    <row r="110" spans="1:5" ht="15.75" customHeight="1">
      <c r="A110" s="41" t="s">
        <v>36</v>
      </c>
      <c r="B110" s="66"/>
      <c r="C110" s="54"/>
      <c r="D110" s="55">
        <v>224</v>
      </c>
      <c r="E110" s="58"/>
    </row>
    <row r="111" spans="1:5" ht="12.75">
      <c r="A111" s="41" t="s">
        <v>37</v>
      </c>
      <c r="B111" s="66"/>
      <c r="C111" s="54"/>
      <c r="D111" s="55">
        <v>225</v>
      </c>
      <c r="E111" s="58">
        <f>125000+11120.21+44420+90029.79</f>
        <v>270570</v>
      </c>
    </row>
    <row r="112" spans="1:5" ht="12.75">
      <c r="A112" s="41" t="s">
        <v>38</v>
      </c>
      <c r="B112" s="66"/>
      <c r="C112" s="54"/>
      <c r="D112" s="55">
        <v>226</v>
      </c>
      <c r="E112" s="58">
        <v>31626</v>
      </c>
    </row>
    <row r="113" spans="1:5" ht="12.75">
      <c r="A113" s="41" t="s">
        <v>60</v>
      </c>
      <c r="B113" s="66"/>
      <c r="C113" s="54"/>
      <c r="D113" s="55">
        <v>290</v>
      </c>
      <c r="E113" s="58">
        <v>38365.99</v>
      </c>
    </row>
    <row r="114" spans="1:5" ht="12.75">
      <c r="A114" s="41" t="s">
        <v>138</v>
      </c>
      <c r="B114" s="66"/>
      <c r="C114" s="54"/>
      <c r="D114" s="55">
        <v>300</v>
      </c>
      <c r="E114" s="56">
        <f>E116+E117</f>
        <v>0</v>
      </c>
    </row>
    <row r="115" spans="1:5" ht="12.75">
      <c r="A115" s="41" t="s">
        <v>1</v>
      </c>
      <c r="B115" s="66"/>
      <c r="C115" s="54"/>
      <c r="D115" s="55"/>
      <c r="E115" s="58"/>
    </row>
    <row r="116" spans="1:5" ht="12.75">
      <c r="A116" s="41" t="s">
        <v>39</v>
      </c>
      <c r="B116" s="66"/>
      <c r="C116" s="54"/>
      <c r="D116" s="55">
        <v>310</v>
      </c>
      <c r="E116" s="58"/>
    </row>
    <row r="117" spans="1:5" ht="15.75" customHeight="1">
      <c r="A117" s="41" t="s">
        <v>40</v>
      </c>
      <c r="B117" s="66"/>
      <c r="C117" s="54"/>
      <c r="D117" s="55">
        <v>340</v>
      </c>
      <c r="E117" s="58"/>
    </row>
    <row r="118" spans="1:5" ht="13.5">
      <c r="A118" s="48" t="s">
        <v>142</v>
      </c>
      <c r="B118" s="60" t="s">
        <v>143</v>
      </c>
      <c r="C118" s="61"/>
      <c r="D118" s="60"/>
      <c r="E118" s="80">
        <f>E119+E122+E130+E135+E134</f>
        <v>29649.6</v>
      </c>
    </row>
    <row r="119" spans="1:5" ht="25.5" hidden="1">
      <c r="A119" s="41" t="s">
        <v>30</v>
      </c>
      <c r="B119" s="66"/>
      <c r="C119" s="54"/>
      <c r="D119" s="55">
        <v>210</v>
      </c>
      <c r="E119" s="56">
        <f>E121</f>
        <v>0</v>
      </c>
    </row>
    <row r="120" spans="1:5" ht="12.75" hidden="1">
      <c r="A120" s="41" t="s">
        <v>1</v>
      </c>
      <c r="B120" s="54"/>
      <c r="C120" s="54"/>
      <c r="D120" s="67"/>
      <c r="E120" s="58"/>
    </row>
    <row r="121" spans="1:5" ht="12.75" hidden="1">
      <c r="A121" s="42" t="s">
        <v>32</v>
      </c>
      <c r="B121" s="66"/>
      <c r="C121" s="54"/>
      <c r="D121" s="55">
        <v>212</v>
      </c>
      <c r="E121" s="58"/>
    </row>
    <row r="122" spans="1:5" ht="13.5" customHeight="1" hidden="1">
      <c r="A122" s="41" t="s">
        <v>41</v>
      </c>
      <c r="B122" s="66"/>
      <c r="C122" s="54"/>
      <c r="D122" s="55">
        <v>220</v>
      </c>
      <c r="E122" s="56">
        <f>E124+E125+E126+E127+E128+E129</f>
        <v>0</v>
      </c>
    </row>
    <row r="123" spans="1:5" ht="17.25" customHeight="1" hidden="1">
      <c r="A123" s="41" t="s">
        <v>1</v>
      </c>
      <c r="B123" s="66"/>
      <c r="C123" s="54"/>
      <c r="D123" s="55"/>
      <c r="E123" s="58"/>
    </row>
    <row r="124" spans="1:5" ht="16.5" customHeight="1" hidden="1">
      <c r="A124" s="41" t="s">
        <v>33</v>
      </c>
      <c r="B124" s="66"/>
      <c r="C124" s="54"/>
      <c r="D124" s="55">
        <v>221</v>
      </c>
      <c r="E124" s="58"/>
    </row>
    <row r="125" spans="1:5" ht="15.75" customHeight="1" hidden="1">
      <c r="A125" s="41" t="s">
        <v>34</v>
      </c>
      <c r="B125" s="66"/>
      <c r="C125" s="54"/>
      <c r="D125" s="55">
        <v>222</v>
      </c>
      <c r="E125" s="58"/>
    </row>
    <row r="126" spans="1:5" ht="14.25" customHeight="1" hidden="1">
      <c r="A126" s="41" t="s">
        <v>35</v>
      </c>
      <c r="B126" s="66"/>
      <c r="C126" s="54"/>
      <c r="D126" s="55">
        <v>223</v>
      </c>
      <c r="E126" s="58"/>
    </row>
    <row r="127" spans="1:5" ht="18.75" customHeight="1" hidden="1">
      <c r="A127" s="41" t="s">
        <v>36</v>
      </c>
      <c r="B127" s="66"/>
      <c r="C127" s="54"/>
      <c r="D127" s="55">
        <v>224</v>
      </c>
      <c r="E127" s="58"/>
    </row>
    <row r="128" spans="1:5" ht="18.75" customHeight="1" hidden="1">
      <c r="A128" s="41" t="s">
        <v>37</v>
      </c>
      <c r="B128" s="66"/>
      <c r="C128" s="54"/>
      <c r="D128" s="55">
        <v>225</v>
      </c>
      <c r="E128" s="58"/>
    </row>
    <row r="129" spans="1:5" ht="21" customHeight="1" hidden="1">
      <c r="A129" s="41" t="s">
        <v>38</v>
      </c>
      <c r="B129" s="66"/>
      <c r="C129" s="54"/>
      <c r="D129" s="55">
        <v>226</v>
      </c>
      <c r="E129" s="58"/>
    </row>
    <row r="130" spans="1:5" ht="18.75" customHeight="1" hidden="1">
      <c r="A130" s="41" t="s">
        <v>58</v>
      </c>
      <c r="B130" s="66"/>
      <c r="C130" s="54"/>
      <c r="D130" s="55">
        <v>260</v>
      </c>
      <c r="E130" s="56">
        <f>E133+E132</f>
        <v>0</v>
      </c>
    </row>
    <row r="131" spans="1:5" ht="23.25" customHeight="1" hidden="1">
      <c r="A131" s="41" t="s">
        <v>1</v>
      </c>
      <c r="B131" s="66"/>
      <c r="C131" s="54"/>
      <c r="D131" s="55"/>
      <c r="E131" s="58"/>
    </row>
    <row r="132" spans="1:5" ht="20.25" customHeight="1" hidden="1">
      <c r="A132" s="41" t="s">
        <v>59</v>
      </c>
      <c r="B132" s="66"/>
      <c r="C132" s="54"/>
      <c r="D132" s="55">
        <v>262</v>
      </c>
      <c r="E132" s="58"/>
    </row>
    <row r="133" spans="1:5" ht="18" customHeight="1" hidden="1">
      <c r="A133" s="41" t="s">
        <v>96</v>
      </c>
      <c r="B133" s="66"/>
      <c r="C133" s="54"/>
      <c r="D133" s="55">
        <v>263</v>
      </c>
      <c r="E133" s="56"/>
    </row>
    <row r="134" spans="1:5" ht="17.25" customHeight="1">
      <c r="A134" s="41" t="s">
        <v>60</v>
      </c>
      <c r="B134" s="66"/>
      <c r="C134" s="54"/>
      <c r="D134" s="55">
        <v>290</v>
      </c>
      <c r="E134" s="58">
        <v>3208.03</v>
      </c>
    </row>
    <row r="135" spans="1:5" ht="12.75">
      <c r="A135" s="41" t="s">
        <v>138</v>
      </c>
      <c r="B135" s="66"/>
      <c r="C135" s="54"/>
      <c r="D135" s="55">
        <v>300</v>
      </c>
      <c r="E135" s="56">
        <f>E137+E138</f>
        <v>26441.57</v>
      </c>
    </row>
    <row r="136" spans="1:5" ht="12.75">
      <c r="A136" s="41" t="s">
        <v>1</v>
      </c>
      <c r="B136" s="66"/>
      <c r="C136" s="54"/>
      <c r="D136" s="55"/>
      <c r="E136" s="58"/>
    </row>
    <row r="137" spans="1:5" ht="12.75">
      <c r="A137" s="41" t="s">
        <v>39</v>
      </c>
      <c r="B137" s="66"/>
      <c r="C137" s="54"/>
      <c r="D137" s="55">
        <v>310</v>
      </c>
      <c r="E137" s="58"/>
    </row>
    <row r="138" spans="1:5" ht="12.75">
      <c r="A138" s="41" t="s">
        <v>40</v>
      </c>
      <c r="B138" s="66"/>
      <c r="C138" s="54"/>
      <c r="D138" s="55">
        <v>340</v>
      </c>
      <c r="E138" s="58">
        <f>25056+1385.57</f>
        <v>26441.57</v>
      </c>
    </row>
    <row r="139" spans="1:5" ht="12.75">
      <c r="A139" s="41" t="s">
        <v>144</v>
      </c>
      <c r="B139" s="66"/>
      <c r="C139" s="54"/>
      <c r="D139" s="55">
        <v>500</v>
      </c>
      <c r="E139" s="58">
        <f>E141+E142</f>
        <v>0</v>
      </c>
    </row>
    <row r="140" spans="1:5" ht="12.75">
      <c r="A140" s="41" t="s">
        <v>1</v>
      </c>
      <c r="B140" s="66"/>
      <c r="C140" s="54"/>
      <c r="D140" s="55"/>
      <c r="E140" s="58"/>
    </row>
    <row r="141" spans="1:5" ht="25.5">
      <c r="A141" s="41" t="s">
        <v>129</v>
      </c>
      <c r="B141" s="66"/>
      <c r="C141" s="54"/>
      <c r="D141" s="55">
        <v>520</v>
      </c>
      <c r="E141" s="58"/>
    </row>
    <row r="142" spans="1:5" ht="12.75" customHeight="1">
      <c r="A142" s="41" t="s">
        <v>105</v>
      </c>
      <c r="B142" s="66"/>
      <c r="C142" s="54"/>
      <c r="D142" s="55">
        <v>530</v>
      </c>
      <c r="E142" s="58"/>
    </row>
    <row r="143" spans="1:5" ht="12.75">
      <c r="A143" s="43" t="s">
        <v>25</v>
      </c>
      <c r="B143" s="54"/>
      <c r="C143" s="54"/>
      <c r="D143" s="64"/>
      <c r="E143" s="58"/>
    </row>
    <row r="144" spans="1:5" ht="13.5" thickBot="1">
      <c r="A144" s="44" t="s">
        <v>26</v>
      </c>
      <c r="B144" s="81"/>
      <c r="C144" s="81"/>
      <c r="D144" s="82" t="s">
        <v>22</v>
      </c>
      <c r="E144" s="83"/>
    </row>
    <row r="146" spans="1:40" ht="12.75">
      <c r="A146" s="164" t="s">
        <v>145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</row>
    <row r="147" spans="1:40" ht="12.75">
      <c r="A147" s="164" t="s">
        <v>146</v>
      </c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</row>
    <row r="148" spans="1:39" ht="12.75">
      <c r="A148" s="164" t="s">
        <v>147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5"/>
      <c r="AL148" s="85"/>
      <c r="AM148" s="85"/>
    </row>
    <row r="149" spans="1:39" ht="12.75">
      <c r="A149" s="85"/>
      <c r="B149" s="86"/>
      <c r="C149" s="169" t="s">
        <v>165</v>
      </c>
      <c r="D149" s="169"/>
      <c r="E149" s="85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5"/>
      <c r="AL149" s="85"/>
      <c r="AM149" s="85"/>
    </row>
    <row r="150" spans="1:43" ht="12.75">
      <c r="A150" s="164" t="s">
        <v>148</v>
      </c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</row>
    <row r="151" spans="1:41" ht="12.75">
      <c r="A151" s="164" t="s">
        <v>149</v>
      </c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</row>
    <row r="152" spans="1:39" ht="12.75">
      <c r="A152" s="164" t="s">
        <v>150</v>
      </c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5"/>
      <c r="AL152" s="85"/>
      <c r="AM152" s="85"/>
    </row>
    <row r="153" spans="1:39" ht="12.75">
      <c r="A153" s="85"/>
      <c r="B153" s="85"/>
      <c r="C153" s="85"/>
      <c r="D153" s="85"/>
      <c r="E153" s="87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5"/>
      <c r="AL153" s="85"/>
      <c r="AM153" s="85"/>
    </row>
    <row r="154" spans="1:42" ht="12.75">
      <c r="A154" s="164" t="s">
        <v>151</v>
      </c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</row>
    <row r="155" spans="1:40" ht="12.75">
      <c r="A155" s="164" t="s">
        <v>146</v>
      </c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</row>
    <row r="156" spans="1:39" ht="12.75">
      <c r="A156" s="85"/>
      <c r="B156" s="88"/>
      <c r="C156" s="169" t="s">
        <v>162</v>
      </c>
      <c r="D156" s="169"/>
      <c r="E156" s="87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5"/>
      <c r="AL156" s="85"/>
      <c r="AM156" s="85"/>
    </row>
    <row r="157" spans="1:39" ht="12.75">
      <c r="A157" s="85"/>
      <c r="B157" s="85"/>
      <c r="C157" s="85"/>
      <c r="D157" s="85"/>
      <c r="E157" s="87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5"/>
      <c r="AL157" s="85"/>
      <c r="AM157" s="85"/>
    </row>
    <row r="158" spans="1:39" ht="12.75">
      <c r="A158" s="164" t="s">
        <v>152</v>
      </c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5"/>
      <c r="AL158" s="85"/>
      <c r="AM158" s="85"/>
    </row>
    <row r="159" spans="1:39" ht="12.75">
      <c r="A159" s="85"/>
      <c r="B159" s="88"/>
      <c r="C159" s="169" t="s">
        <v>162</v>
      </c>
      <c r="D159" s="169"/>
      <c r="E159" s="87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5"/>
      <c r="AL159" s="85"/>
      <c r="AM159" s="85"/>
    </row>
    <row r="160" spans="1:39" ht="12.75">
      <c r="A160" s="164" t="s">
        <v>163</v>
      </c>
      <c r="B160" s="164"/>
      <c r="C160" s="164"/>
      <c r="D160" s="164"/>
      <c r="E160" s="164"/>
      <c r="F160" s="84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84"/>
      <c r="AK160" s="85"/>
      <c r="AL160" s="85"/>
      <c r="AM160" s="85"/>
    </row>
    <row r="161" spans="1:39" ht="12.75">
      <c r="A161" s="85"/>
      <c r="B161" s="85"/>
      <c r="C161" s="85"/>
      <c r="D161" s="85"/>
      <c r="E161" s="87"/>
      <c r="F161" s="84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4"/>
      <c r="AK161" s="85"/>
      <c r="AL161" s="85"/>
      <c r="AM161" s="85"/>
    </row>
    <row r="162" spans="1:39" ht="12.75">
      <c r="A162" s="85"/>
      <c r="B162" s="90"/>
      <c r="C162" s="165"/>
      <c r="D162" s="165"/>
      <c r="E162" s="165"/>
      <c r="F162" s="91"/>
      <c r="G162" s="166"/>
      <c r="H162" s="166"/>
      <c r="I162" s="89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8">
        <v>20</v>
      </c>
      <c r="AC162" s="168"/>
      <c r="AD162" s="168"/>
      <c r="AE162" s="168"/>
      <c r="AF162" s="166"/>
      <c r="AG162" s="166"/>
      <c r="AH162" s="166"/>
      <c r="AI162" s="166"/>
      <c r="AJ162" s="164" t="s">
        <v>3</v>
      </c>
      <c r="AK162" s="164"/>
      <c r="AL162" s="164"/>
      <c r="AM162" s="164"/>
    </row>
  </sheetData>
  <sheetProtection/>
  <mergeCells count="24">
    <mergeCell ref="A146:AN146"/>
    <mergeCell ref="A147:AN147"/>
    <mergeCell ref="A148:Y148"/>
    <mergeCell ref="A150:AQ150"/>
    <mergeCell ref="A151:AO151"/>
    <mergeCell ref="A152:Y152"/>
    <mergeCell ref="C149:D149"/>
    <mergeCell ref="AF162:AI162"/>
    <mergeCell ref="A155:AN155"/>
    <mergeCell ref="A158:O158"/>
    <mergeCell ref="A160:E160"/>
    <mergeCell ref="C159:D159"/>
    <mergeCell ref="G160:AI160"/>
    <mergeCell ref="C156:D156"/>
    <mergeCell ref="A1:C1"/>
    <mergeCell ref="A2:C2"/>
    <mergeCell ref="D1:D2"/>
    <mergeCell ref="E1:E2"/>
    <mergeCell ref="AJ162:AM162"/>
    <mergeCell ref="C162:E162"/>
    <mergeCell ref="A154:AP154"/>
    <mergeCell ref="G162:H162"/>
    <mergeCell ref="J162:AA162"/>
    <mergeCell ref="AB162:AE162"/>
  </mergeCells>
  <printOptions/>
  <pageMargins left="0.1968503937007874" right="0" top="0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2015-07-01T09:05:02Z</cp:lastPrinted>
  <dcterms:created xsi:type="dcterms:W3CDTF">2010-11-26T07:12:57Z</dcterms:created>
  <dcterms:modified xsi:type="dcterms:W3CDTF">2015-07-01T09:05:14Z</dcterms:modified>
  <cp:category/>
  <cp:version/>
  <cp:contentType/>
  <cp:contentStatus/>
</cp:coreProperties>
</file>